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00" activeTab="3"/>
  </bookViews>
  <sheets>
    <sheet name="приложение №1" sheetId="2" r:id="rId1"/>
    <sheet name="приложение №2" sheetId="3" r:id="rId2"/>
    <sheet name="приложение №3" sheetId="4" r:id="rId3"/>
    <sheet name="приложение №4" sheetId="5" r:id="rId4"/>
  </sheets>
  <definedNames>
    <definedName name="OLE_LINK1" localSheetId="2">'приложение №3'!$K$11</definedName>
    <definedName name="_xlnm.Print_Area" localSheetId="0">'приложение №1'!$B$1:$G$13</definedName>
    <definedName name="_xlnm.Print_Area" localSheetId="1">'приложение №2'!$A$1:$D$12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<sst xmlns="http://schemas.openxmlformats.org/spreadsheetml/2006/main" count="184" uniqueCount="101">
  <si>
    <t xml:space="preserve">Приложение №1 
к  муниципальной программе "Обеспечение мероприятий в области гражданской обороны,защиты населения и территории Устьянского муниципального округа от чрезвычайных ситуаций,обеспечения пожарной безопасности и безопасности на водных объектах"                      </t>
  </si>
  <si>
    <t>ПЕРЕЧЕНЬ                                                                                                                                                                                                                                                                                                                                          и значение целевых показателей (индикаторов) муниципальной программы «Обеспечение мероприятий в области гражданской обороны, защиты населения и территории Устьянского муниципального округа от чрезвычайных ситуаций, обеспечения пожарной безопасности и безопасности на водных объектах».</t>
  </si>
  <si>
    <t>Наименование целевого показателя</t>
  </si>
  <si>
    <t>Единица измерения</t>
  </si>
  <si>
    <t>Проведение ежеквартального заслушивания надзорных органов о ситуации по профилактике и предупреждениям пожарной безопасности и безопасности на водных объектах (комиссиях КЧС и ПБ)</t>
  </si>
  <si>
    <t>комиссия</t>
  </si>
  <si>
    <t>Подготовка неработающего населения в области пожарной безопасности и ЧС</t>
  </si>
  <si>
    <t>шт</t>
  </si>
  <si>
    <t>Количество построенных и отремонтированных источников наружного противопожарного водоснабжения,предназначенного для пожаротушения в населенных пунктах</t>
  </si>
  <si>
    <t>%</t>
  </si>
  <si>
    <t>10</t>
  </si>
  <si>
    <t>5</t>
  </si>
  <si>
    <t>Колличество  приобретенных и  установленных автономных пожарных извещателей для многодетных семей и семей находящихся в трудной жизненной ситуации</t>
  </si>
  <si>
    <t>ед.</t>
  </si>
  <si>
    <t>Приобретение рамки металлодектора в целях повышения безопасности здания администрации</t>
  </si>
  <si>
    <t>_</t>
  </si>
  <si>
    <t>-</t>
  </si>
  <si>
    <t>Информирование  силами и средствами месного уровня реагирования  о причинах и условиях совершения возгораний, нарушений пожарной безопасности и безопасности на водных объектах и мерах по их профилактике (Проведение планерок)</t>
  </si>
  <si>
    <t>ед</t>
  </si>
  <si>
    <t>Проведение тренировок с целью отработки вопросов ликвидации чрезвычайных ситуаций.</t>
  </si>
  <si>
    <r>
      <rPr>
        <sz val="13"/>
        <color theme="1"/>
        <rFont val="Times New Roman"/>
        <charset val="204"/>
      </rPr>
      <t>Оснащение оборудованием регистрации информации и информатизации службы ЕДДС АПК «Безопасный город».</t>
    </r>
    <r>
      <rPr>
        <b/>
        <sz val="13"/>
        <color theme="1"/>
        <rFont val="Times New Roman"/>
        <charset val="204"/>
      </rPr>
      <t xml:space="preserve"> </t>
    </r>
  </si>
  <si>
    <t xml:space="preserve">Приложение №2 
к  муниципальной программе "Обеспечение мероприятий в области гражданской обороны,защиты населения и территории Устьянского муниципального округа от чрезвычайных ситуаций,обеспечения пожарной безопасности и безопасности на водных объектах"                                       </t>
  </si>
  <si>
    <t>Порядок 
расчета целевых показателей муниципальной программы «Обеспечение мероприятий в области гражданской обороны, защиты населения и территории Устьянского муниципального округа от чрезвычайных ситуаций, обеспечения пожарной безопасности и безопасности на водных объектах».</t>
  </si>
  <si>
    <t>№ п/п</t>
  </si>
  <si>
    <t>Порядок расчета</t>
  </si>
  <si>
    <t>Источник информации</t>
  </si>
  <si>
    <t>Проведение ежеквартального заслушивания надзорных органов о ситуации по профилактике и предупреждениям пожарной безопасности на водных объектах (комиссиях КЧС и  ПБ)</t>
  </si>
  <si>
    <t>Согласно требованиям КЧС и ОПБ АО,
НПА по ГО и ЧС</t>
  </si>
  <si>
    <t>Подготовка неработающего населения в области пожарной безопасности и ЧС.</t>
  </si>
  <si>
    <t>Согласно требований НПА по ГО и ЧС.</t>
  </si>
  <si>
    <t>(Количество построенных и отремонтированных источников наружного противопожарного водоснабжения, расположенных на территории Устьянского муниципального округа  муниципального округа Архангельской области, находящихся в исправном состоянии/общее количество источников наружного противопожарного водоснабжения, расположенных на территории Устьянского муниципального округа муниципального округа Архангельской области) x 100%</t>
  </si>
  <si>
    <t>Количество  приобретенных и  установленных автономных пожарных извещателей для многодетных семей и семей находящихся в трудной жизненной ситуации.</t>
  </si>
  <si>
    <t>Согласно требований НПА по ГО и ЧС</t>
  </si>
  <si>
    <t>Приобретение рамки металлодектора в целях повышения безопасности здания администрации.</t>
  </si>
  <si>
    <t>Информирование силами и средствами месного уровня реагирования ТП РСЧС  о причинах и условиях совершения возгораний, нарушений пожарной безопасности и безопасности на водных объектах и мерах по их профилактике (Проведение планерок)</t>
  </si>
  <si>
    <t xml:space="preserve">Оснащение оборудованием регистрации информации и информатизации службы ЕДДС АПК «Безопасный город». </t>
  </si>
  <si>
    <t xml:space="preserve">Приложение №3 
к  муниципальной программе "Обеспечение мероприятий в области гражданской обороны,защиты населения и территории Устьянского муниципального округа от чрезвычайных ситуаций,обеспечения пожарной безопасности и безопасности на водных объектах" </t>
  </si>
  <si>
    <t>Перечень 
основных мероприятий муниципальной программы «Обеспечение мероприятий в области гражданской обороны, защиты населения и территории Устьянского муниципального округа от чрезвычайных ситуаций, обеспечения пожарной безопасности и безопасности на водных объектах»</t>
  </si>
  <si>
    <t>Наименование мероприятия</t>
  </si>
  <si>
    <t>Ответственный исполнитель</t>
  </si>
  <si>
    <t>Соисполнитель</t>
  </si>
  <si>
    <t>Срок начала/окончания работ</t>
  </si>
  <si>
    <t>Источник финансирования</t>
  </si>
  <si>
    <t>Объемы финансирования в т.ч.  по годам (руб)</t>
  </si>
  <si>
    <t>Ожидаемые результаты реализации мероприятия</t>
  </si>
  <si>
    <t>всего</t>
  </si>
  <si>
    <t>Задача 1. Создание условий для повышения эффективной защиты населенных пунктов от пожаров и безопасности на водных объектах</t>
  </si>
  <si>
    <r>
      <rPr>
        <sz val="11"/>
        <color theme="1"/>
        <rFont val="Times New Roman"/>
        <charset val="204"/>
      </rPr>
      <t>1.1. Проведение комиссий по пожарной безопасности и безопасности на водных объектах, очередные комиссии и внеочередные комиссии по фактам</t>
    </r>
    <r>
      <rPr>
        <sz val="11"/>
        <color rgb="FFFF0000"/>
        <rFont val="Times New Roman"/>
        <charset val="204"/>
      </rPr>
      <t xml:space="preserve"> </t>
    </r>
    <r>
      <rPr>
        <sz val="11"/>
        <rFont val="Times New Roman"/>
        <charset val="204"/>
      </rPr>
      <t xml:space="preserve">критерий </t>
    </r>
    <r>
      <rPr>
        <sz val="11"/>
        <color theme="1"/>
        <rFont val="Times New Roman"/>
        <charset val="204"/>
      </rPr>
      <t xml:space="preserve">чрезвычайных обстоятельств и ситуаций. </t>
    </r>
  </si>
  <si>
    <t>Администрация Устьянского муниципального округа в лице отдела ГО и ЧС</t>
  </si>
  <si>
    <t>_______</t>
  </si>
  <si>
    <t>2024-2027</t>
  </si>
  <si>
    <t>местный бюджет</t>
  </si>
  <si>
    <t>Проведение 12 комиссий КЧС и ПБ  за период действия программы позволит заблаговременно реализовать меры по предупреждению чрезвычайных ситуаций,а в случае их возникновения оперативно мобилизовать силы и ресурсы Устьянского муниципального округа на ликвидацию ЧС.</t>
  </si>
  <si>
    <t>1.2. Изготовление информационного материала по тематике ГО  и предупреждения ЧС, охраны жизни людей на водных объектах; Оборудование стендов по видам ЧС.</t>
  </si>
  <si>
    <r>
      <rPr>
        <sz val="11"/>
        <color theme="1"/>
        <rFont val="Times New Roman"/>
        <charset val="204"/>
      </rPr>
      <t>Повышение информированности населения путем распространения листовок, памяток, буклетов, плакатов (не менее 1000 ед.в год</t>
    </r>
    <r>
      <rPr>
        <b/>
        <sz val="11"/>
        <color theme="1"/>
        <rFont val="Times New Roman"/>
        <charset val="204"/>
      </rPr>
      <t>), п</t>
    </r>
    <r>
      <rPr>
        <sz val="11"/>
        <color theme="1"/>
        <rFont val="Times New Roman"/>
        <charset val="204"/>
      </rPr>
      <t>роведения лекций по тематике ГО и ЧС на базе учебно-консультационных пунктов по ГО и ЧС.Данные действия помогут предотвратить бытовые пожары,а так же снизят количество происшествий на водных объектах.</t>
    </r>
  </si>
  <si>
    <t>1.3. Мероприятия в сфере предупреждения и ликвидации последствий чрезвычайных ситуаций и стихийных бедствий природного и техногенного характера по муниципальному округу по деятельности АСС и АСФ</t>
  </si>
  <si>
    <t>Предупреждение и ликвидация чрезвычайных ситуаций на территории округа  по деятельности АСС и АСФ,находящихся на территории Устьянского муниципального округа(закупка товаров,востановительные работы,оказание услуг).Обеспечения готовности к действиям по локализации и ликвидации  последствий ЧС.</t>
  </si>
  <si>
    <t>1.4. Проведение ежегодных аттестационных мероприятий по режимному кабинету и защищаемому помещению.</t>
  </si>
  <si>
    <t>Получение аттестата соответствия на выделенное помещение и защищаемое помещение для деятельности РСП(по заявкам моб.отдела). Техническое обеспечение мероприятий по территориальной обороне и гражданской обороне,разработка паспорта безопасности и плана действий.</t>
  </si>
  <si>
    <t xml:space="preserve">1.5. Мероприятия в сфере пожарной безопасности </t>
  </si>
  <si>
    <t>Предупреждение и ликвидация чрезвычайных  ситуации на территории округа, финансовая помощь населению при ЧС, закупка товаров, выполнение работ  для обеспечения государственных (муниципальных) нужд  для предупреждения и предотвращения пожаров.</t>
  </si>
  <si>
    <t>1.6. Первичные меры пожарной безопасности</t>
  </si>
  <si>
    <t>Расчистка, опашка населенных пунктов, подверженных угрозе лесных пожаров. Содержание источников наружного противопожарного водоснабжения. Обучение первичным мерам пожарной безопасности.Мероприятие проводится в целях исключения возможного перехода природных пожаров на территории населенных пунктов, подверженных угрозе лесных пожаров.</t>
  </si>
  <si>
    <t>1.7. Оборудование источников наружного противопожарного водоснабжения.</t>
  </si>
  <si>
    <t>Снижение общего количества пожаров на территории округа за счет проведения ремонтов пожарных водоемов и пожарных резервуаров.</t>
  </si>
  <si>
    <t>1.8. Субсидия на приобретение и установку автономных  дымовых  пожарных извещателей.</t>
  </si>
  <si>
    <t>Обеспечение многодетных семей, семей находящихся в трудной жизненной ситуации, в социально опасном положении автономными дымовыми пожарными извещателями.(по софинансированию с Архангельской областью, субсидия) .Установка АДПИ поможет раннему обнаружению признаков начинающегося пожара и своевременного проведения необходимых действий по эвакуации людей или тушению пожара.</t>
  </si>
  <si>
    <t>местный бюджет (софинансирование)</t>
  </si>
  <si>
    <t>областной бюджет (субсидия)</t>
  </si>
  <si>
    <t>1.9. Реализация мероприятий по социально-экономическому развитию (Разработка технологического и ценового аудита, инженерных изысканий по строительству пожарного депоV типа в дер. Кононовская)</t>
  </si>
  <si>
    <t>областной бюджет</t>
  </si>
  <si>
    <t>Строительство пожарного бокса в д. Кононовская. Данное мероприятие позволит снизить риск возникновения пожаров, предупредить и не допустить роста количества погибших и травмированных людей.</t>
  </si>
  <si>
    <t>1.10. Разработка технологического и ценового аудита. Инженерных изысканий по строительству пожарного депо V типа в дер. Кононовская</t>
  </si>
  <si>
    <t>Строительство пожарного депо в д. Кононовская. Данное мероприятие позволит снизить риск возникновения пожаров, предупредить и не допустить роста количества погибших и травмированных людей.</t>
  </si>
  <si>
    <t xml:space="preserve">Задача 2. Предупреждение и ликвидация чрезвычайных ситуаций ТП РСЧС </t>
  </si>
  <si>
    <t>2.1. Приобретение оборудования системы безопасности.</t>
  </si>
  <si>
    <t>Повышение безопасности на объектах (приобретение рамки металлодетектора) в количестве 1 штуки в год  (Контрольно-пропускные пункты.).</t>
  </si>
  <si>
    <t>2.2. Создание резерва финансовых и материальных ресурсов для предупреждения, ликвидации чрезвычайных ситуаций природного и техногенного характера.</t>
  </si>
  <si>
    <r>
      <rPr>
        <sz val="11"/>
        <color theme="1"/>
        <rFont val="Times New Roman"/>
        <charset val="204"/>
      </rPr>
      <t>Повышение готовности к проведению мероприятий по ликвидации ЧС (создание резерва).</t>
    </r>
    <r>
      <rPr>
        <sz val="11"/>
        <color rgb="FF00B0F0"/>
        <rFont val="Times New Roman"/>
        <charset val="204"/>
      </rPr>
      <t xml:space="preserve"> </t>
    </r>
  </si>
  <si>
    <t>2.3. Мероприятия в сфере предупреждения и ликвидации последствий чрезвычайных ситуаций и стихийных бедствий природного и техногенного характера.</t>
  </si>
  <si>
    <t>Выполнение мероприятий по ГО и ЧС согласно плану основных мероприятий, согласованного с ГУ МЧС РФ Архангельской области.</t>
  </si>
  <si>
    <t xml:space="preserve">Задача 3. Поддержка и развитие добровольной пожарной охраны на территории Устьянского муниципального округа </t>
  </si>
  <si>
    <t>3.1. Информирование силами и средствами местного уровня реагирования  о причинах и условиях совершения возгораний, нарушений пожарной безопасности и безопасности на водных объектах и мерах по их профилактике.</t>
  </si>
  <si>
    <t>Проводится 10 планерок (в год) с целью информирования администрации Устьянского муниципального округа о причинах и условиях возгорания, нарушений пожарной безопасности и безопасности на водных объектах и мерах по их профилактике.Подействует на снижение общего количества пожаров, произошедших на территории округа.</t>
  </si>
  <si>
    <t>3.2. Поддержка деятельности добровольных пожарных дружин.</t>
  </si>
  <si>
    <t>Обеспечения соблюдения требований действующих норм и правил пожарной безопасности в границах Устьянского мунциипального округа,где отсуствуют пожарные части и пожарные посты , в рамках договора и соглашения с ДПК.Мероприятие позволит обеспечить нормативное прибытие пожарных подразделений на пожар в  отдаленные населенные пункты.</t>
  </si>
  <si>
    <t>Задача 4. Повышение уровня подготовки и сил средств ТП РСЧС в сфере пожарной безопасности и безопасности на водных объектах, ГО и ЧС</t>
  </si>
  <si>
    <t>4.1.Проведение  командно-штабных тренировок и учений на территории округа совместно с ЕДДС, ТП РСЧС и  ГУ МЧС РФ по Архангельской области  при плановых тренировках и возникновении и ликвидации  ЧС природного и техногенного характера.</t>
  </si>
  <si>
    <t xml:space="preserve">Повышение квалификации участников командного состава, практическое освоение и закрепление навыков взаимодействия, принятия управленческих решений и координации действий в экстремальных или кризисных условиях.  </t>
  </si>
  <si>
    <t>Задача 5. Создание телекоммуникационныой и информационно-технической инфаструктуры системы АПК "Безопасный город" на территории Устьянского муниципального округа</t>
  </si>
  <si>
    <t>5.1. Создание базовой инфраструктуры (дополнительная установка оборудования - регистрации информации и информатизации на службу ЕДДС АПК «Безопасный город»).</t>
  </si>
  <si>
    <r>
      <rPr>
        <sz val="11"/>
        <color theme="1"/>
        <rFont val="Times New Roman"/>
        <charset val="204"/>
      </rPr>
      <t>Повышение общего уровня общественной безопасности и правопорядка на территории округа путем внедрения АПК «Безопасный город» в службу ЕДДС, материально-техническое оснащения единых дежурно-диспетчерских служб с учетом финансирования местного бюджета.</t>
    </r>
    <r>
      <rPr>
        <sz val="11"/>
        <color rgb="FF00B0F0"/>
        <rFont val="Times New Roman"/>
        <charset val="204"/>
      </rPr>
      <t xml:space="preserve"> </t>
    </r>
  </si>
  <si>
    <t>Итого по программе:</t>
  </si>
  <si>
    <t xml:space="preserve">Приложение №4 
к  муниципальной программе "Обеспечение мероприятий в области гражданской обороны,защиты населения и территории Устьянского муниципального округа от чрезвычайных ситуаций,обеспечения пожарной безопасности и безопасности на водных объектах"    </t>
  </si>
  <si>
    <t>Распределение объемов финансирования программы по источникам,направлениям расходования средств и годам (руб) муниципальной программы 
«Обеспечение мероприятий в области гражданской обороны, защиты населения и территории Устьянского муниципального округа от чрезвычайных ситуаций, обеспечения пожарной безопасности и безопасности на водных объектах»</t>
  </si>
  <si>
    <t>Источники и направления финансирования</t>
  </si>
  <si>
    <t>Объем финансирования,всего</t>
  </si>
  <si>
    <t>В том числе по годам</t>
  </si>
  <si>
    <t>Всего по программе,в том числе:</t>
  </si>
  <si>
    <t>федеральный бюджет</t>
  </si>
  <si>
    <t xml:space="preserve">внебюджетные источники 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</si>
</sst>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176" formatCode="_-* #\.##0.00_-;\-* #\.##0.00_-;_-* &quot;-&quot;??_-;_-@_-"/>
    <numFmt numFmtId="177" formatCode="_-* #\.##0.00\ &quot;₽&quot;_-;\-* #\.##0.00\ &quot;₽&quot;_-;_-* \-??\ &quot;₽&quot;_-;_-@_-"/>
    <numFmt numFmtId="178" formatCode="_-* #\.##0_-;\-* #\.##0_-;_-* &quot;-&quot;_-;_-@_-"/>
    <numFmt numFmtId="179" formatCode="_-* #\.##0\ &quot;₽&quot;_-;\-* #\.##0\ &quot;₽&quot;_-;_-* \-\ &quot;₽&quot;_-;_-@_-"/>
    <numFmt numFmtId="180" formatCode="#\ ##0.00\ &quot;₽&quot;"/>
  </numFmts>
  <fonts count="41">
    <font>
      <sz val="11"/>
      <color theme="1"/>
      <name val="Calibri"/>
      <charset val="204"/>
      <scheme val="minor"/>
    </font>
    <font>
      <sz val="11"/>
      <color theme="1"/>
      <name val="Times New Roman"/>
      <charset val="204"/>
    </font>
    <font>
      <sz val="8"/>
      <color theme="1"/>
      <name val="Times New Roman"/>
      <charset val="204"/>
    </font>
    <font>
      <b/>
      <sz val="12"/>
      <color theme="1"/>
      <name val="Times New Roman"/>
      <charset val="204"/>
    </font>
    <font>
      <sz val="13"/>
      <color theme="1"/>
      <name val="Times New Roman"/>
      <charset val="204"/>
    </font>
    <font>
      <sz val="10"/>
      <color theme="1"/>
      <name val="Calibri"/>
      <charset val="204"/>
      <scheme val="minor"/>
    </font>
    <font>
      <sz val="10"/>
      <color theme="1"/>
      <name val="Times New Roman"/>
      <charset val="204"/>
    </font>
    <font>
      <sz val="12"/>
      <color theme="1"/>
      <name val="Times New Roman"/>
      <charset val="204"/>
    </font>
    <font>
      <sz val="8"/>
      <color rgb="FF444444"/>
      <name val="Arial"/>
      <charset val="204"/>
    </font>
    <font>
      <sz val="8"/>
      <color rgb="FF444444"/>
      <name val="Gill Sans MT"/>
      <charset val="134"/>
    </font>
    <font>
      <b/>
      <sz val="14"/>
      <color theme="1"/>
      <name val="Times New Roman"/>
      <charset val="204"/>
    </font>
    <font>
      <sz val="14"/>
      <color theme="1"/>
      <name val="Times New Roman"/>
      <charset val="204"/>
    </font>
    <font>
      <sz val="10"/>
      <name val="Times New Roman"/>
      <charset val="204"/>
    </font>
    <font>
      <sz val="13"/>
      <name val="Times New Roman"/>
      <charset val="204"/>
    </font>
    <font>
      <b/>
      <sz val="13"/>
      <color theme="1"/>
      <name val="Times New Roman"/>
      <charset val="204"/>
    </font>
    <font>
      <b/>
      <sz val="11"/>
      <color theme="1"/>
      <name val="Calibri"/>
      <charset val="204"/>
      <scheme val="minor"/>
    </font>
    <font>
      <sz val="8"/>
      <color theme="1"/>
      <name val="Calibri"/>
      <charset val="204"/>
      <scheme val="minor"/>
    </font>
    <font>
      <sz val="11"/>
      <color theme="1"/>
      <name val="Calibri"/>
      <charset val="134"/>
      <scheme val="minor"/>
    </font>
    <font>
      <u/>
      <sz val="11"/>
      <color rgb="FF0000FF"/>
      <name val="Calibri"/>
      <charset val="0"/>
      <scheme val="minor"/>
    </font>
    <font>
      <u/>
      <sz val="11"/>
      <color rgb="FF800080"/>
      <name val="Calibri"/>
      <charset val="0"/>
      <scheme val="minor"/>
    </font>
    <font>
      <sz val="11"/>
      <color rgb="FFFF0000"/>
      <name val="Calibri"/>
      <charset val="0"/>
      <scheme val="minor"/>
    </font>
    <font>
      <b/>
      <sz val="18"/>
      <color theme="3"/>
      <name val="Calibri"/>
      <charset val="134"/>
      <scheme val="minor"/>
    </font>
    <font>
      <i/>
      <sz val="11"/>
      <color rgb="FF7F7F7F"/>
      <name val="Calibri"/>
      <charset val="0"/>
      <scheme val="minor"/>
    </font>
    <font>
      <b/>
      <sz val="15"/>
      <color theme="3"/>
      <name val="Calibri"/>
      <charset val="134"/>
      <scheme val="minor"/>
    </font>
    <font>
      <b/>
      <sz val="13"/>
      <color theme="3"/>
      <name val="Calibri"/>
      <charset val="134"/>
      <scheme val="minor"/>
    </font>
    <font>
      <b/>
      <sz val="11"/>
      <color theme="3"/>
      <name val="Calibri"/>
      <charset val="134"/>
      <scheme val="minor"/>
    </font>
    <font>
      <sz val="11"/>
      <color rgb="FF3F3F76"/>
      <name val="Calibri"/>
      <charset val="0"/>
      <scheme val="minor"/>
    </font>
    <font>
      <b/>
      <sz val="11"/>
      <color rgb="FF3F3F3F"/>
      <name val="Calibri"/>
      <charset val="0"/>
      <scheme val="minor"/>
    </font>
    <font>
      <b/>
      <sz val="11"/>
      <color rgb="FFFA7D00"/>
      <name val="Calibri"/>
      <charset val="0"/>
      <scheme val="minor"/>
    </font>
    <font>
      <b/>
      <sz val="11"/>
      <color rgb="FFFFFFFF"/>
      <name val="Calibri"/>
      <charset val="0"/>
      <scheme val="minor"/>
    </font>
    <font>
      <sz val="11"/>
      <color rgb="FFFA7D00"/>
      <name val="Calibri"/>
      <charset val="0"/>
      <scheme val="minor"/>
    </font>
    <font>
      <b/>
      <sz val="11"/>
      <color theme="1"/>
      <name val="Calibri"/>
      <charset val="0"/>
      <scheme val="minor"/>
    </font>
    <font>
      <sz val="11"/>
      <color rgb="FF006100"/>
      <name val="Calibri"/>
      <charset val="0"/>
      <scheme val="minor"/>
    </font>
    <font>
      <sz val="11"/>
      <color rgb="FF9C0006"/>
      <name val="Calibri"/>
      <charset val="0"/>
      <scheme val="minor"/>
    </font>
    <font>
      <sz val="11"/>
      <color rgb="FF9C6500"/>
      <name val="Calibri"/>
      <charset val="0"/>
      <scheme val="minor"/>
    </font>
    <font>
      <sz val="11"/>
      <color theme="0"/>
      <name val="Calibri"/>
      <charset val="0"/>
      <scheme val="minor"/>
    </font>
    <font>
      <sz val="11"/>
      <color theme="1"/>
      <name val="Calibri"/>
      <charset val="0"/>
      <scheme val="minor"/>
    </font>
    <font>
      <sz val="11"/>
      <color rgb="FF00B0F0"/>
      <name val="Times New Roman"/>
      <charset val="204"/>
    </font>
    <font>
      <sz val="11"/>
      <color rgb="FFFF0000"/>
      <name val="Times New Roman"/>
      <charset val="204"/>
    </font>
    <font>
      <sz val="11"/>
      <name val="Times New Roman"/>
      <charset val="204"/>
    </font>
    <font>
      <b/>
      <sz val="11"/>
      <color theme="1"/>
      <name val="Times New Roman"/>
      <charset val="204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176" fontId="17" fillId="0" borderId="0" applyFont="0" applyFill="0" applyBorder="0" applyAlignment="0" applyProtection="0">
      <alignment vertical="center"/>
    </xf>
    <xf numFmtId="177" fontId="17" fillId="0" borderId="0" applyFont="0" applyFill="0" applyBorder="0" applyAlignment="0" applyProtection="0">
      <alignment vertical="center"/>
    </xf>
    <xf numFmtId="9" fontId="17" fillId="0" borderId="0" applyFont="0" applyFill="0" applyBorder="0" applyAlignment="0" applyProtection="0">
      <alignment vertical="center"/>
    </xf>
    <xf numFmtId="178" fontId="17" fillId="0" borderId="0" applyFont="0" applyFill="0" applyBorder="0" applyAlignment="0" applyProtection="0">
      <alignment vertical="center"/>
    </xf>
    <xf numFmtId="179" fontId="17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7" fillId="4" borderId="12" applyNumberFormat="0" applyFont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5" borderId="15" applyNumberFormat="0" applyAlignment="0" applyProtection="0">
      <alignment vertical="center"/>
    </xf>
    <xf numFmtId="0" fontId="27" fillId="6" borderId="16" applyNumberFormat="0" applyAlignment="0" applyProtection="0">
      <alignment vertical="center"/>
    </xf>
    <xf numFmtId="0" fontId="28" fillId="6" borderId="15" applyNumberFormat="0" applyAlignment="0" applyProtection="0">
      <alignment vertical="center"/>
    </xf>
    <xf numFmtId="0" fontId="29" fillId="7" borderId="17" applyNumberFormat="0" applyAlignment="0" applyProtection="0">
      <alignment vertical="center"/>
    </xf>
    <xf numFmtId="0" fontId="30" fillId="0" borderId="18" applyNumberFormat="0" applyFill="0" applyAlignment="0" applyProtection="0">
      <alignment vertical="center"/>
    </xf>
    <xf numFmtId="0" fontId="31" fillId="0" borderId="19" applyNumberFormat="0" applyFill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6" fillId="13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6" fillId="17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6" fillId="21" borderId="0" applyNumberFormat="0" applyBorder="0" applyAlignment="0" applyProtection="0">
      <alignment vertical="center"/>
    </xf>
    <xf numFmtId="0" fontId="35" fillId="22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6" fillId="25" borderId="0" applyNumberFormat="0" applyBorder="0" applyAlignment="0" applyProtection="0">
      <alignment vertical="center"/>
    </xf>
    <xf numFmtId="0" fontId="35" fillId="26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5" fillId="30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</cellStyleXfs>
  <cellXfs count="100">
    <xf numFmtId="0" fontId="0" fillId="0" borderId="0" xfId="0"/>
    <xf numFmtId="0" fontId="1" fillId="0" borderId="0" xfId="0" applyFont="1"/>
    <xf numFmtId="0" fontId="2" fillId="2" borderId="0" xfId="0" applyFont="1" applyFill="1" applyAlignment="1">
      <alignment horizontal="right" vertical="center" wrapText="1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left" vertical="center" wrapText="1"/>
    </xf>
    <xf numFmtId="2" fontId="4" fillId="0" borderId="1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left" vertical="center"/>
    </xf>
    <xf numFmtId="2" fontId="0" fillId="0" borderId="0" xfId="0" applyNumberFormat="1"/>
    <xf numFmtId="0" fontId="5" fillId="0" borderId="0" xfId="0" applyFont="1"/>
    <xf numFmtId="0" fontId="5" fillId="0" borderId="0" xfId="0" applyFont="1" applyAlignment="1">
      <alignment horizontal="center" vertical="center"/>
    </xf>
    <xf numFmtId="0" fontId="6" fillId="0" borderId="0" xfId="0" applyFont="1" applyBorder="1"/>
    <xf numFmtId="0" fontId="6" fillId="0" borderId="0" xfId="0" applyFont="1" applyBorder="1" applyAlignment="1">
      <alignment horizontal="center" vertical="center"/>
    </xf>
    <xf numFmtId="0" fontId="6" fillId="2" borderId="0" xfId="0" applyFont="1" applyFill="1" applyBorder="1" applyAlignment="1">
      <alignment vertical="center" wrapText="1"/>
    </xf>
    <xf numFmtId="0" fontId="3" fillId="0" borderId="0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2" fontId="1" fillId="0" borderId="1" xfId="0" applyNumberFormat="1" applyFont="1" applyBorder="1" applyAlignment="1">
      <alignment horizontal="left" vertical="center" wrapText="1"/>
    </xf>
    <xf numFmtId="2" fontId="1" fillId="2" borderId="1" xfId="0" applyNumberFormat="1" applyFont="1" applyFill="1" applyBorder="1" applyAlignment="1">
      <alignment horizontal="center" vertical="center" wrapText="1"/>
    </xf>
    <xf numFmtId="2" fontId="1" fillId="0" borderId="1" xfId="0" applyNumberFormat="1" applyFont="1" applyBorder="1" applyAlignment="1">
      <alignment horizontal="center" vertical="center" wrapText="1"/>
    </xf>
    <xf numFmtId="2" fontId="1" fillId="0" borderId="1" xfId="0" applyNumberFormat="1" applyFont="1" applyBorder="1" applyAlignment="1">
      <alignment horizontal="center" vertical="center"/>
    </xf>
    <xf numFmtId="2" fontId="1" fillId="2" borderId="1" xfId="0" applyNumberFormat="1" applyFont="1" applyFill="1" applyBorder="1" applyAlignment="1">
      <alignment horizontal="center" vertical="center"/>
    </xf>
    <xf numFmtId="2" fontId="1" fillId="3" borderId="1" xfId="0" applyNumberFormat="1" applyFont="1" applyFill="1" applyBorder="1" applyAlignment="1">
      <alignment horizontal="center" vertical="center"/>
    </xf>
    <xf numFmtId="2" fontId="1" fillId="0" borderId="2" xfId="0" applyNumberFormat="1" applyFont="1" applyBorder="1" applyAlignment="1">
      <alignment horizontal="center" vertical="center" wrapText="1"/>
    </xf>
    <xf numFmtId="2" fontId="1" fillId="2" borderId="2" xfId="0" applyNumberFormat="1" applyFont="1" applyFill="1" applyBorder="1" applyAlignment="1">
      <alignment horizontal="center" vertical="center" wrapText="1"/>
    </xf>
    <xf numFmtId="2" fontId="1" fillId="0" borderId="4" xfId="0" applyNumberFormat="1" applyFont="1" applyBorder="1" applyAlignment="1">
      <alignment horizontal="center" vertical="center" wrapText="1"/>
    </xf>
    <xf numFmtId="2" fontId="1" fillId="2" borderId="4" xfId="0" applyNumberFormat="1" applyFont="1" applyFill="1" applyBorder="1" applyAlignment="1">
      <alignment horizontal="center" vertical="center" wrapText="1"/>
    </xf>
    <xf numFmtId="2" fontId="1" fillId="0" borderId="3" xfId="0" applyNumberFormat="1" applyFont="1" applyBorder="1" applyAlignment="1">
      <alignment horizontal="center" vertical="center" wrapText="1"/>
    </xf>
    <xf numFmtId="2" fontId="1" fillId="2" borderId="3" xfId="0" applyNumberFormat="1" applyFont="1" applyFill="1" applyBorder="1" applyAlignment="1">
      <alignment horizontal="center" vertical="center" wrapText="1"/>
    </xf>
    <xf numFmtId="2" fontId="1" fillId="2" borderId="1" xfId="0" applyNumberFormat="1" applyFont="1" applyFill="1" applyBorder="1" applyAlignment="1">
      <alignment horizontal="left" vertical="center" wrapText="1"/>
    </xf>
    <xf numFmtId="2" fontId="7" fillId="0" borderId="5" xfId="0" applyNumberFormat="1" applyFont="1" applyBorder="1" applyAlignment="1">
      <alignment horizontal="center" vertical="center"/>
    </xf>
    <xf numFmtId="2" fontId="7" fillId="0" borderId="6" xfId="0" applyNumberFormat="1" applyFont="1" applyBorder="1" applyAlignment="1">
      <alignment horizontal="center" vertical="center"/>
    </xf>
    <xf numFmtId="2" fontId="7" fillId="0" borderId="1" xfId="0" applyNumberFormat="1" applyFont="1" applyBorder="1" applyAlignment="1">
      <alignment horizontal="left" vertical="center" wrapText="1"/>
    </xf>
    <xf numFmtId="2" fontId="7" fillId="0" borderId="1" xfId="0" applyNumberFormat="1" applyFont="1" applyBorder="1" applyAlignment="1">
      <alignment horizontal="center" vertical="center" wrapText="1"/>
    </xf>
    <xf numFmtId="2" fontId="7" fillId="0" borderId="1" xfId="0" applyNumberFormat="1" applyFont="1" applyBorder="1" applyAlignment="1">
      <alignment horizontal="center" vertical="center"/>
    </xf>
    <xf numFmtId="2" fontId="7" fillId="0" borderId="5" xfId="0" applyNumberFormat="1" applyFont="1" applyBorder="1" applyAlignment="1">
      <alignment horizontal="center" vertical="center" wrapText="1"/>
    </xf>
    <xf numFmtId="2" fontId="7" fillId="0" borderId="6" xfId="0" applyNumberFormat="1" applyFont="1" applyBorder="1" applyAlignment="1">
      <alignment horizontal="center" vertical="center" wrapText="1"/>
    </xf>
    <xf numFmtId="2" fontId="7" fillId="0" borderId="1" xfId="0" applyNumberFormat="1" applyFont="1" applyBorder="1" applyAlignment="1">
      <alignment vertical="center"/>
    </xf>
    <xf numFmtId="2" fontId="5" fillId="0" borderId="0" xfId="0" applyNumberFormat="1" applyFont="1" applyBorder="1"/>
    <xf numFmtId="2" fontId="5" fillId="0" borderId="0" xfId="0" applyNumberFormat="1" applyFont="1" applyBorder="1" applyAlignment="1">
      <alignment horizontal="center" vertical="center"/>
    </xf>
    <xf numFmtId="2" fontId="5" fillId="0" borderId="0" xfId="0" applyNumberFormat="1" applyFont="1"/>
    <xf numFmtId="2" fontId="5" fillId="0" borderId="0" xfId="0" applyNumberFormat="1" applyFont="1" applyAlignment="1">
      <alignment horizontal="center" vertical="center"/>
    </xf>
    <xf numFmtId="0" fontId="6" fillId="2" borderId="0" xfId="0" applyFont="1" applyFill="1" applyBorder="1" applyAlignment="1">
      <alignment horizontal="right" vertical="center" wrapText="1"/>
    </xf>
    <xf numFmtId="0" fontId="5" fillId="0" borderId="0" xfId="0" applyFont="1" applyBorder="1"/>
    <xf numFmtId="180" fontId="5" fillId="0" borderId="0" xfId="0" applyNumberFormat="1" applyFont="1" applyBorder="1"/>
    <xf numFmtId="2" fontId="1" fillId="0" borderId="1" xfId="0" applyNumberFormat="1" applyFont="1" applyBorder="1" applyAlignment="1">
      <alignment vertical="center" wrapText="1"/>
    </xf>
    <xf numFmtId="2" fontId="1" fillId="0" borderId="2" xfId="0" applyNumberFormat="1" applyFont="1" applyBorder="1" applyAlignment="1">
      <alignment horizontal="left" vertical="top" wrapText="1"/>
    </xf>
    <xf numFmtId="2" fontId="1" fillId="0" borderId="4" xfId="0" applyNumberFormat="1" applyFont="1" applyBorder="1" applyAlignment="1">
      <alignment horizontal="left" vertical="top" wrapText="1"/>
    </xf>
    <xf numFmtId="2" fontId="1" fillId="0" borderId="3" xfId="0" applyNumberFormat="1" applyFont="1" applyBorder="1" applyAlignment="1">
      <alignment horizontal="left" vertical="top" wrapText="1"/>
    </xf>
    <xf numFmtId="2" fontId="1" fillId="2" borderId="1" xfId="0" applyNumberFormat="1" applyFont="1" applyFill="1" applyBorder="1" applyAlignment="1">
      <alignment vertical="center" wrapText="1"/>
    </xf>
    <xf numFmtId="2" fontId="7" fillId="0" borderId="7" xfId="0" applyNumberFormat="1" applyFont="1" applyBorder="1" applyAlignment="1">
      <alignment horizontal="center" vertical="center"/>
    </xf>
    <xf numFmtId="0" fontId="8" fillId="0" borderId="0" xfId="0" applyFont="1" applyAlignment="1">
      <alignment vertical="center" wrapText="1"/>
    </xf>
    <xf numFmtId="2" fontId="7" fillId="0" borderId="7" xfId="0" applyNumberFormat="1" applyFont="1" applyBorder="1" applyAlignment="1">
      <alignment horizontal="center" vertical="center" wrapText="1"/>
    </xf>
    <xf numFmtId="0" fontId="9" fillId="0" borderId="0" xfId="0" applyFont="1" applyAlignment="1">
      <alignment vertical="center" wrapText="1"/>
    </xf>
    <xf numFmtId="0" fontId="1" fillId="0" borderId="0" xfId="0" applyFont="1" applyBorder="1"/>
    <xf numFmtId="0" fontId="1" fillId="0" borderId="0" xfId="0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11" fillId="0" borderId="1" xfId="0" applyFont="1" applyBorder="1" applyAlignment="1">
      <alignment horizontal="left" vertical="center" wrapText="1"/>
    </xf>
    <xf numFmtId="0" fontId="11" fillId="0" borderId="1" xfId="0" applyFont="1" applyBorder="1" applyAlignment="1">
      <alignment horizontal="center" vertical="center" wrapText="1"/>
    </xf>
    <xf numFmtId="0" fontId="0" fillId="0" borderId="8" xfId="0" applyBorder="1"/>
    <xf numFmtId="0" fontId="4" fillId="0" borderId="0" xfId="0" applyFont="1"/>
    <xf numFmtId="0" fontId="12" fillId="2" borderId="0" xfId="0" applyFont="1" applyFill="1" applyAlignment="1">
      <alignment horizontal="center" vertical="center" wrapText="1"/>
    </xf>
    <xf numFmtId="0" fontId="12" fillId="2" borderId="0" xfId="0" applyFont="1" applyFill="1" applyAlignment="1">
      <alignment vertical="center" wrapText="1"/>
    </xf>
    <xf numFmtId="0" fontId="10" fillId="0" borderId="0" xfId="0" applyFont="1" applyAlignment="1">
      <alignment horizontal="center" vertical="center" wrapText="1"/>
    </xf>
    <xf numFmtId="0" fontId="4" fillId="0" borderId="9" xfId="0" applyFont="1" applyBorder="1"/>
    <xf numFmtId="0" fontId="4" fillId="0" borderId="10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/>
    </xf>
    <xf numFmtId="0" fontId="4" fillId="0" borderId="11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/>
    </xf>
    <xf numFmtId="0" fontId="4" fillId="2" borderId="9" xfId="0" applyFont="1" applyFill="1" applyBorder="1" applyAlignment="1">
      <alignment horizontal="center"/>
    </xf>
    <xf numFmtId="0" fontId="4" fillId="0" borderId="2" xfId="0" applyFont="1" applyBorder="1" applyAlignment="1">
      <alignment horizontal="left" vertical="center" wrapText="1"/>
    </xf>
    <xf numFmtId="0" fontId="4" fillId="0" borderId="2" xfId="0" applyFont="1" applyBorder="1" applyAlignment="1">
      <alignment horizontal="center" vertical="center"/>
    </xf>
    <xf numFmtId="0" fontId="4" fillId="2" borderId="9" xfId="0" applyFont="1" applyFill="1" applyBorder="1"/>
    <xf numFmtId="0" fontId="13" fillId="0" borderId="1" xfId="0" applyFont="1" applyBorder="1" applyAlignment="1">
      <alignment horizontal="center" vertical="center"/>
    </xf>
    <xf numFmtId="49" fontId="4" fillId="0" borderId="2" xfId="0" applyNumberFormat="1" applyFont="1" applyBorder="1" applyAlignment="1">
      <alignment horizontal="center" vertical="center"/>
    </xf>
    <xf numFmtId="0" fontId="4" fillId="0" borderId="5" xfId="0" applyFont="1" applyBorder="1" applyAlignment="1">
      <alignment horizontal="left" vertical="center" wrapText="1"/>
    </xf>
    <xf numFmtId="0" fontId="4" fillId="2" borderId="2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left" vertical="center" wrapText="1"/>
    </xf>
    <xf numFmtId="0" fontId="4" fillId="2" borderId="2" xfId="0" applyFont="1" applyFill="1" applyBorder="1" applyAlignment="1">
      <alignment horizontal="center" vertical="center" wrapText="1"/>
    </xf>
    <xf numFmtId="0" fontId="14" fillId="2" borderId="9" xfId="0" applyFont="1" applyFill="1" applyBorder="1"/>
    <xf numFmtId="0" fontId="4" fillId="0" borderId="1" xfId="0" applyNumberFormat="1" applyFont="1" applyBorder="1" applyAlignment="1">
      <alignment horizontal="center" vertical="center"/>
    </xf>
    <xf numFmtId="0" fontId="0" fillId="0" borderId="0" xfId="0" applyBorder="1"/>
    <xf numFmtId="0" fontId="2" fillId="2" borderId="8" xfId="0" applyFont="1" applyFill="1" applyBorder="1" applyAlignment="1">
      <alignment vertical="top"/>
    </xf>
    <xf numFmtId="0" fontId="2" fillId="0" borderId="8" xfId="0" applyNumberFormat="1" applyFont="1" applyBorder="1" applyAlignment="1">
      <alignment horizontal="center" vertical="center"/>
    </xf>
    <xf numFmtId="0" fontId="2" fillId="0" borderId="8" xfId="0" applyFont="1" applyBorder="1" applyAlignment="1">
      <alignment horizontal="center"/>
    </xf>
    <xf numFmtId="0" fontId="2" fillId="2" borderId="0" xfId="0" applyFont="1" applyFill="1" applyBorder="1" applyAlignment="1">
      <alignment vertical="top"/>
    </xf>
    <xf numFmtId="0" fontId="2" fillId="0" borderId="0" xfId="0" applyNumberFormat="1" applyFont="1" applyBorder="1" applyAlignment="1">
      <alignment horizontal="center" vertical="center"/>
    </xf>
    <xf numFmtId="0" fontId="2" fillId="0" borderId="0" xfId="0" applyFont="1" applyBorder="1" applyAlignment="1">
      <alignment horizontal="center"/>
    </xf>
    <xf numFmtId="0" fontId="0" fillId="2" borderId="0" xfId="0" applyFill="1" applyBorder="1" applyAlignment="1">
      <alignment vertical="top"/>
    </xf>
    <xf numFmtId="0" fontId="2" fillId="0" borderId="0" xfId="0" applyFont="1" applyBorder="1" applyAlignment="1">
      <alignment horizontal="left" vertical="top" wrapText="1"/>
    </xf>
    <xf numFmtId="0" fontId="2" fillId="0" borderId="0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/>
    </xf>
    <xf numFmtId="0" fontId="15" fillId="2" borderId="0" xfId="0" applyFont="1" applyFill="1" applyBorder="1"/>
    <xf numFmtId="0" fontId="16" fillId="0" borderId="0" xfId="0" applyFont="1" applyBorder="1" applyAlignment="1">
      <alignment vertical="top"/>
    </xf>
  </cellXfs>
  <cellStyles count="49">
    <cellStyle name="Обычный" xfId="0" builtinId="0"/>
    <cellStyle name="Запятая" xfId="1" builtinId="3"/>
    <cellStyle name="Денежный" xfId="2" builtinId="4"/>
    <cellStyle name="Процент" xfId="3" builtinId="5"/>
    <cellStyle name="Запятая [0]" xfId="4" builtinId="6"/>
    <cellStyle name="Денежный [0]" xfId="5" builtinId="7"/>
    <cellStyle name="Гиперссылка" xfId="6" builtinId="8"/>
    <cellStyle name="Открывавшаяся гиперссылка" xfId="7" builtinId="9"/>
    <cellStyle name="Примечание" xfId="8" builtinId="10"/>
    <cellStyle name="Предупреждающий текст" xfId="9" builtinId="11"/>
    <cellStyle name="Заголовок" xfId="10" builtinId="15"/>
    <cellStyle name="Пояснительный текст" xfId="11" builtinId="53"/>
    <cellStyle name="Заголовок 1" xfId="12" builtinId="16"/>
    <cellStyle name="Заголовок 2" xfId="13" builtinId="17"/>
    <cellStyle name="Заголовок 3" xfId="14" builtinId="18"/>
    <cellStyle name="Заголовок 4" xfId="15" builtinId="19"/>
    <cellStyle name="Ввод" xfId="16" builtinId="20"/>
    <cellStyle name="Вывод" xfId="17" builtinId="21"/>
    <cellStyle name="Вычисление" xfId="18" builtinId="22"/>
    <cellStyle name="Проверить ячейку" xfId="19" builtinId="23"/>
    <cellStyle name="Связанная ячейка" xfId="20" builtinId="24"/>
    <cellStyle name="Итого" xfId="21" builtinId="25"/>
    <cellStyle name="Хороший" xfId="22" builtinId="26"/>
    <cellStyle name="Плохой" xfId="23" builtinId="27"/>
    <cellStyle name="Нейтральный" xfId="24" builtinId="28"/>
    <cellStyle name="Акцент1" xfId="25" builtinId="29"/>
    <cellStyle name="20% — Акцент1" xfId="26" builtinId="30"/>
    <cellStyle name="40% — Акцент1" xfId="27" builtinId="31"/>
    <cellStyle name="60% — Акцент1" xfId="28" builtinId="32"/>
    <cellStyle name="Акцент2" xfId="29" builtinId="33"/>
    <cellStyle name="20% — Акцент2" xfId="30" builtinId="34"/>
    <cellStyle name="40% — Акцент2" xfId="31" builtinId="35"/>
    <cellStyle name="60% — Акцент2" xfId="32" builtinId="36"/>
    <cellStyle name="Акцент3" xfId="33" builtinId="37"/>
    <cellStyle name="20% — Акцент3" xfId="34" builtinId="38"/>
    <cellStyle name="40% — Акцент3" xfId="35" builtinId="39"/>
    <cellStyle name="60% — Акцент3" xfId="36" builtinId="40"/>
    <cellStyle name="Акцент4" xfId="37" builtinId="41"/>
    <cellStyle name="20% — Акцент4" xfId="38" builtinId="42"/>
    <cellStyle name="40% — Акцент4" xfId="39" builtinId="43"/>
    <cellStyle name="60% — Акцент4" xfId="40" builtinId="44"/>
    <cellStyle name="Акцент5" xfId="41" builtinId="45"/>
    <cellStyle name="20% — Акцент5" xfId="42" builtinId="46"/>
    <cellStyle name="40% — Акцент5" xfId="43" builtinId="47"/>
    <cellStyle name="60% — Акцент5" xfId="44" builtinId="48"/>
    <cellStyle name="Акцент6" xfId="45" builtinId="49"/>
    <cellStyle name="20% — Акцент6" xfId="46" builtinId="50"/>
    <cellStyle name="40% — Акцент6" xfId="47" builtinId="51"/>
    <cellStyle name="60% — Акцент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G24"/>
  <sheetViews>
    <sheetView view="pageBreakPreview" zoomScale="60" zoomScaleNormal="85" workbookViewId="0">
      <selection activeCell="D7" sqref="D7"/>
    </sheetView>
  </sheetViews>
  <sheetFormatPr defaultColWidth="9" defaultRowHeight="15" outlineLevelCol="6"/>
  <cols>
    <col min="1" max="1" width="2.71428571428571" customWidth="1"/>
    <col min="2" max="2" width="69.8571428571429" customWidth="1"/>
    <col min="3" max="7" width="20.7142857142857" customWidth="1"/>
  </cols>
  <sheetData>
    <row r="1" ht="102.75" customHeight="1" spans="1:7">
      <c r="A1" s="64"/>
      <c r="B1" s="65" t="s">
        <v>0</v>
      </c>
      <c r="C1" s="65"/>
      <c r="D1" s="65"/>
      <c r="E1" s="65"/>
      <c r="F1" s="66"/>
      <c r="G1" s="66"/>
    </row>
    <row r="2" ht="80.1" customHeight="1" spans="1:7">
      <c r="A2" s="64"/>
      <c r="B2" s="67" t="s">
        <v>1</v>
      </c>
      <c r="C2" s="67"/>
      <c r="D2" s="67"/>
      <c r="E2" s="67"/>
      <c r="F2" s="67"/>
      <c r="G2" s="67"/>
    </row>
    <row r="3" ht="19.5" customHeight="1" spans="1:7">
      <c r="A3" s="68"/>
      <c r="B3" s="69" t="s">
        <v>2</v>
      </c>
      <c r="C3" s="70" t="s">
        <v>3</v>
      </c>
      <c r="D3" s="71"/>
      <c r="E3" s="71"/>
      <c r="F3" s="71"/>
      <c r="G3" s="71"/>
    </row>
    <row r="4" ht="42" customHeight="1" spans="1:7">
      <c r="A4" s="68"/>
      <c r="B4" s="72"/>
      <c r="C4" s="73"/>
      <c r="D4" s="5">
        <v>2024</v>
      </c>
      <c r="E4" s="5">
        <v>2025</v>
      </c>
      <c r="F4" s="5">
        <v>2026</v>
      </c>
      <c r="G4" s="5">
        <v>2027</v>
      </c>
    </row>
    <row r="5" ht="20.1" customHeight="1" spans="1:7">
      <c r="A5" s="68"/>
      <c r="B5" s="74">
        <v>1</v>
      </c>
      <c r="C5" s="5">
        <v>2</v>
      </c>
      <c r="D5" s="5">
        <v>3</v>
      </c>
      <c r="E5" s="5">
        <v>4</v>
      </c>
      <c r="F5" s="5">
        <v>5</v>
      </c>
      <c r="G5" s="5">
        <v>6</v>
      </c>
    </row>
    <row r="6" ht="80.1" customHeight="1" spans="1:7">
      <c r="A6" s="75"/>
      <c r="B6" s="76" t="s">
        <v>4</v>
      </c>
      <c r="C6" s="77" t="s">
        <v>5</v>
      </c>
      <c r="D6" s="77">
        <v>4</v>
      </c>
      <c r="E6" s="77">
        <v>4</v>
      </c>
      <c r="F6" s="77">
        <v>4</v>
      </c>
      <c r="G6" s="77">
        <v>4</v>
      </c>
    </row>
    <row r="7" ht="39.95" customHeight="1" spans="1:7">
      <c r="A7" s="78"/>
      <c r="B7" s="6" t="s">
        <v>6</v>
      </c>
      <c r="C7" s="79" t="s">
        <v>7</v>
      </c>
      <c r="D7" s="5">
        <v>1000</v>
      </c>
      <c r="E7" s="5">
        <v>1000</v>
      </c>
      <c r="F7" s="5">
        <v>1000</v>
      </c>
      <c r="G7" s="5">
        <v>1000</v>
      </c>
    </row>
    <row r="8" ht="60" customHeight="1" spans="1:7">
      <c r="A8" s="78"/>
      <c r="B8" s="6" t="s">
        <v>8</v>
      </c>
      <c r="C8" s="77" t="s">
        <v>9</v>
      </c>
      <c r="D8" s="80" t="s">
        <v>10</v>
      </c>
      <c r="E8" s="80" t="s">
        <v>11</v>
      </c>
      <c r="F8" s="80" t="s">
        <v>11</v>
      </c>
      <c r="G8" s="80" t="s">
        <v>11</v>
      </c>
    </row>
    <row r="9" ht="60" customHeight="1" spans="1:7">
      <c r="A9" s="78"/>
      <c r="B9" s="81" t="s">
        <v>12</v>
      </c>
      <c r="C9" s="77" t="s">
        <v>13</v>
      </c>
      <c r="D9" s="80" t="s">
        <v>10</v>
      </c>
      <c r="E9" s="80" t="s">
        <v>10</v>
      </c>
      <c r="F9" s="80" t="s">
        <v>10</v>
      </c>
      <c r="G9" s="80" t="s">
        <v>10</v>
      </c>
    </row>
    <row r="10" ht="39.95" customHeight="1" spans="1:7">
      <c r="A10" s="78"/>
      <c r="B10" s="6" t="s">
        <v>14</v>
      </c>
      <c r="C10" s="5" t="s">
        <v>13</v>
      </c>
      <c r="D10" s="5" t="s">
        <v>15</v>
      </c>
      <c r="E10" s="5" t="s">
        <v>16</v>
      </c>
      <c r="F10" s="5" t="s">
        <v>15</v>
      </c>
      <c r="G10" s="5" t="s">
        <v>15</v>
      </c>
    </row>
    <row r="11" ht="80.1" customHeight="1" spans="1:7">
      <c r="A11" s="75"/>
      <c r="B11" s="6" t="s">
        <v>17</v>
      </c>
      <c r="C11" s="82" t="s">
        <v>18</v>
      </c>
      <c r="D11" s="77">
        <v>10</v>
      </c>
      <c r="E11" s="77">
        <v>10</v>
      </c>
      <c r="F11" s="77">
        <v>10</v>
      </c>
      <c r="G11" s="77">
        <v>10</v>
      </c>
    </row>
    <row r="12" ht="39.95" customHeight="1" spans="1:7">
      <c r="A12" s="75"/>
      <c r="B12" s="83" t="s">
        <v>19</v>
      </c>
      <c r="C12" s="84" t="s">
        <v>18</v>
      </c>
      <c r="D12" s="82">
        <v>10</v>
      </c>
      <c r="E12" s="82">
        <v>10</v>
      </c>
      <c r="F12" s="82">
        <v>10</v>
      </c>
      <c r="G12" s="82">
        <v>10</v>
      </c>
    </row>
    <row r="13" ht="39.95" customHeight="1" spans="1:7">
      <c r="A13" s="85"/>
      <c r="B13" s="81" t="s">
        <v>20</v>
      </c>
      <c r="C13" s="5" t="s">
        <v>13</v>
      </c>
      <c r="D13" s="86">
        <v>1</v>
      </c>
      <c r="E13" s="86">
        <v>1</v>
      </c>
      <c r="F13" s="5">
        <v>1</v>
      </c>
      <c r="G13" s="5">
        <v>1</v>
      </c>
    </row>
    <row r="14" ht="30.75" customHeight="1" spans="1:7">
      <c r="A14" s="87"/>
      <c r="B14" s="88"/>
      <c r="C14" s="88"/>
      <c r="D14" s="89"/>
      <c r="E14" s="89"/>
      <c r="F14" s="90"/>
      <c r="G14" s="90"/>
    </row>
    <row r="15" ht="27.75" customHeight="1" spans="1:7">
      <c r="A15" s="87"/>
      <c r="B15" s="91"/>
      <c r="C15" s="91"/>
      <c r="D15" s="92"/>
      <c r="E15" s="92"/>
      <c r="F15" s="93"/>
      <c r="G15" s="93"/>
    </row>
    <row r="16" ht="37.5" customHeight="1" spans="1:7">
      <c r="A16" s="94"/>
      <c r="B16" s="95"/>
      <c r="C16" s="96"/>
      <c r="D16" s="92"/>
      <c r="E16" s="92"/>
      <c r="F16" s="97"/>
      <c r="G16" s="97"/>
    </row>
    <row r="17" ht="45" customHeight="1" spans="1:7">
      <c r="A17" s="98"/>
      <c r="B17" s="95"/>
      <c r="C17" s="97"/>
      <c r="D17" s="92"/>
      <c r="E17" s="92"/>
      <c r="F17" s="97"/>
      <c r="G17" s="97"/>
    </row>
    <row r="18" ht="32.25" customHeight="1" spans="1:7">
      <c r="A18" s="87"/>
      <c r="B18" s="99"/>
      <c r="C18" s="87"/>
      <c r="D18" s="87"/>
      <c r="E18" s="87"/>
      <c r="F18" s="87"/>
      <c r="G18" s="87"/>
    </row>
    <row r="19" spans="2:7">
      <c r="B19" s="87"/>
      <c r="C19" s="87"/>
      <c r="D19" s="87"/>
      <c r="E19" s="87"/>
      <c r="F19" s="87"/>
      <c r="G19" s="87"/>
    </row>
    <row r="20" spans="2:7">
      <c r="B20" s="87"/>
      <c r="C20" s="87"/>
      <c r="D20" s="87"/>
      <c r="E20" s="87"/>
      <c r="F20" s="87"/>
      <c r="G20" s="87"/>
    </row>
    <row r="21" spans="2:7">
      <c r="B21" s="87"/>
      <c r="C21" s="87"/>
      <c r="D21" s="87"/>
      <c r="E21" s="87"/>
      <c r="F21" s="87"/>
      <c r="G21" s="87"/>
    </row>
    <row r="22" spans="2:7">
      <c r="B22" s="87"/>
      <c r="C22" s="87"/>
      <c r="D22" s="87"/>
      <c r="E22" s="87"/>
      <c r="F22" s="87"/>
      <c r="G22" s="87"/>
    </row>
    <row r="23" spans="2:7">
      <c r="B23" s="87"/>
      <c r="C23" s="87"/>
      <c r="D23" s="87"/>
      <c r="E23" s="87"/>
      <c r="F23" s="87"/>
      <c r="G23" s="87"/>
    </row>
    <row r="24" spans="2:7">
      <c r="B24" s="87"/>
      <c r="C24" s="87"/>
      <c r="D24" s="87"/>
      <c r="E24" s="87"/>
      <c r="F24" s="87"/>
      <c r="G24" s="87"/>
    </row>
  </sheetData>
  <mergeCells count="5">
    <mergeCell ref="B1:E1"/>
    <mergeCell ref="B2:G2"/>
    <mergeCell ref="D3:G3"/>
    <mergeCell ref="B3:B4"/>
    <mergeCell ref="C3:C4"/>
  </mergeCells>
  <pageMargins left="0.7" right="0.7" top="0.75" bottom="0.75" header="0.3" footer="0.3"/>
  <pageSetup paperSize="9" scale="71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D13"/>
  <sheetViews>
    <sheetView view="pageBreakPreview" zoomScale="60" zoomScaleNormal="85" workbookViewId="0">
      <selection activeCell="D5" sqref="D5"/>
    </sheetView>
  </sheetViews>
  <sheetFormatPr defaultColWidth="9" defaultRowHeight="15" outlineLevelCol="3"/>
  <cols>
    <col min="2" max="2" width="49.1428571428571" customWidth="1"/>
    <col min="3" max="3" width="45" customWidth="1"/>
    <col min="4" max="4" width="36.8571428571429" customWidth="1"/>
  </cols>
  <sheetData>
    <row r="1" ht="121.5" customHeight="1" spans="1:4">
      <c r="A1" s="57"/>
      <c r="B1" s="57"/>
      <c r="C1" s="58"/>
      <c r="D1" s="45" t="s">
        <v>21</v>
      </c>
    </row>
    <row r="2" ht="82.5" customHeight="1" spans="1:4">
      <c r="A2" s="59" t="s">
        <v>22</v>
      </c>
      <c r="B2" s="59"/>
      <c r="C2" s="59"/>
      <c r="D2" s="59"/>
    </row>
    <row r="3" ht="31.5" customHeight="1" spans="1:4">
      <c r="A3" s="60" t="s">
        <v>23</v>
      </c>
      <c r="B3" s="60" t="s">
        <v>2</v>
      </c>
      <c r="C3" s="60" t="s">
        <v>24</v>
      </c>
      <c r="D3" s="60" t="s">
        <v>25</v>
      </c>
    </row>
    <row r="4" ht="24.75" customHeight="1" spans="1:4">
      <c r="A4" s="60">
        <v>1</v>
      </c>
      <c r="B4" s="60">
        <v>2</v>
      </c>
      <c r="C4" s="60">
        <v>3</v>
      </c>
      <c r="D4" s="60">
        <v>4</v>
      </c>
    </row>
    <row r="5" ht="120" customHeight="1" spans="1:4">
      <c r="A5" s="60">
        <v>1</v>
      </c>
      <c r="B5" s="61" t="s">
        <v>26</v>
      </c>
      <c r="C5" s="60"/>
      <c r="D5" s="62" t="s">
        <v>27</v>
      </c>
    </row>
    <row r="6" ht="39.95" customHeight="1" spans="1:4">
      <c r="A6" s="60">
        <v>2</v>
      </c>
      <c r="B6" s="61" t="s">
        <v>28</v>
      </c>
      <c r="C6" s="60"/>
      <c r="D6" s="62" t="s">
        <v>29</v>
      </c>
    </row>
    <row r="7" ht="241.5" customHeight="1" spans="1:4">
      <c r="A7" s="60">
        <v>3</v>
      </c>
      <c r="B7" s="61" t="s">
        <v>8</v>
      </c>
      <c r="C7" s="61" t="s">
        <v>30</v>
      </c>
      <c r="D7" s="62"/>
    </row>
    <row r="8" ht="99.95" customHeight="1" spans="1:4">
      <c r="A8" s="60">
        <v>4</v>
      </c>
      <c r="B8" s="61" t="s">
        <v>31</v>
      </c>
      <c r="C8" s="61"/>
      <c r="D8" s="62" t="s">
        <v>32</v>
      </c>
    </row>
    <row r="9" ht="60" customHeight="1" spans="1:4">
      <c r="A9" s="60">
        <v>5</v>
      </c>
      <c r="B9" s="61" t="s">
        <v>33</v>
      </c>
      <c r="C9" s="60"/>
      <c r="D9" s="62" t="s">
        <v>29</v>
      </c>
    </row>
    <row r="10" ht="129.95" customHeight="1" spans="1:4">
      <c r="A10" s="60">
        <v>6</v>
      </c>
      <c r="B10" s="61" t="s">
        <v>34</v>
      </c>
      <c r="C10" s="60"/>
      <c r="D10" s="62" t="s">
        <v>29</v>
      </c>
    </row>
    <row r="11" ht="60" customHeight="1" spans="1:4">
      <c r="A11" s="60">
        <v>7</v>
      </c>
      <c r="B11" s="61" t="s">
        <v>19</v>
      </c>
      <c r="C11" s="60"/>
      <c r="D11" s="62" t="s">
        <v>29</v>
      </c>
    </row>
    <row r="12" ht="60" customHeight="1" spans="1:4">
      <c r="A12" s="60">
        <v>8</v>
      </c>
      <c r="B12" s="61" t="s">
        <v>35</v>
      </c>
      <c r="C12" s="60"/>
      <c r="D12" s="62" t="s">
        <v>29</v>
      </c>
    </row>
    <row r="13" spans="1:4">
      <c r="A13" s="63"/>
      <c r="B13" s="63"/>
      <c r="C13" s="63"/>
      <c r="D13" s="63"/>
    </row>
  </sheetData>
  <mergeCells count="1">
    <mergeCell ref="A2:D2"/>
  </mergeCells>
  <pageMargins left="0.25" right="0.25" top="0.75" bottom="0.75" header="0.3" footer="0.3"/>
  <pageSetup paperSize="9" scale="46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V57"/>
  <sheetViews>
    <sheetView view="pageBreakPreview" zoomScale="82" zoomScaleNormal="82" topLeftCell="A24" workbookViewId="0">
      <selection activeCell="H13" sqref="H13"/>
    </sheetView>
  </sheetViews>
  <sheetFormatPr defaultColWidth="9" defaultRowHeight="12.75"/>
  <cols>
    <col min="1" max="1" width="29.7142857142857" style="10" customWidth="1"/>
    <col min="2" max="2" width="18.5714285714286" style="11" customWidth="1"/>
    <col min="3" max="3" width="14.5714285714286" style="11" customWidth="1"/>
    <col min="4" max="4" width="18.1428571428571" style="10" customWidth="1"/>
    <col min="5" max="5" width="18.2857142857143" style="10" customWidth="1"/>
    <col min="6" max="10" width="15.7142857142857" style="10" customWidth="1"/>
    <col min="11" max="11" width="40.7142857142857" style="10" customWidth="1"/>
    <col min="12" max="12" width="9.14285714285714" style="10"/>
    <col min="13" max="13" width="11.1428571428571" style="10" customWidth="1"/>
    <col min="14" max="14" width="25.7142857142857" style="10" customWidth="1"/>
    <col min="15" max="16384" width="9.14285714285714" style="10"/>
  </cols>
  <sheetData>
    <row r="1" ht="98.25" customHeight="1" spans="1:22">
      <c r="A1" s="12"/>
      <c r="B1" s="13"/>
      <c r="C1" s="13"/>
      <c r="D1" s="12"/>
      <c r="E1" s="12"/>
      <c r="F1" s="12"/>
      <c r="G1" s="12"/>
      <c r="H1" s="14"/>
      <c r="I1" s="14"/>
      <c r="J1" s="14"/>
      <c r="K1" s="45" t="s">
        <v>36</v>
      </c>
      <c r="L1" s="46"/>
      <c r="M1" s="46"/>
      <c r="N1" s="46"/>
      <c r="O1" s="46"/>
      <c r="P1" s="46"/>
      <c r="Q1" s="46"/>
      <c r="R1" s="46"/>
      <c r="S1" s="46"/>
      <c r="T1" s="46"/>
      <c r="U1" s="46"/>
      <c r="V1" s="46"/>
    </row>
    <row r="2" ht="50.25" customHeight="1" spans="1:22">
      <c r="A2" s="15" t="s">
        <v>37</v>
      </c>
      <c r="B2" s="15"/>
      <c r="C2" s="15"/>
      <c r="D2" s="15"/>
      <c r="E2" s="15"/>
      <c r="F2" s="15"/>
      <c r="G2" s="15"/>
      <c r="H2" s="15"/>
      <c r="I2" s="15"/>
      <c r="J2" s="15"/>
      <c r="K2" s="15"/>
      <c r="L2" s="46"/>
      <c r="M2" s="46"/>
      <c r="N2" s="46"/>
      <c r="O2" s="46"/>
      <c r="P2" s="46"/>
      <c r="Q2" s="46"/>
      <c r="R2" s="46"/>
      <c r="S2" s="46"/>
      <c r="T2" s="46"/>
      <c r="U2" s="46"/>
      <c r="V2" s="46"/>
    </row>
    <row r="3" ht="39.95" customHeight="1" spans="1:22">
      <c r="A3" s="16" t="s">
        <v>38</v>
      </c>
      <c r="B3" s="16" t="s">
        <v>39</v>
      </c>
      <c r="C3" s="17" t="s">
        <v>40</v>
      </c>
      <c r="D3" s="16" t="s">
        <v>41</v>
      </c>
      <c r="E3" s="16" t="s">
        <v>42</v>
      </c>
      <c r="F3" s="16" t="s">
        <v>43</v>
      </c>
      <c r="G3" s="16"/>
      <c r="H3" s="16"/>
      <c r="I3" s="16"/>
      <c r="J3" s="16"/>
      <c r="K3" s="16" t="s">
        <v>44</v>
      </c>
      <c r="L3" s="46"/>
      <c r="M3" s="46"/>
      <c r="N3" s="46"/>
      <c r="O3" s="46"/>
      <c r="P3" s="46"/>
      <c r="Q3" s="46"/>
      <c r="R3" s="46"/>
      <c r="S3" s="46"/>
      <c r="T3" s="46"/>
      <c r="U3" s="46"/>
      <c r="V3" s="46"/>
    </row>
    <row r="4" ht="39.95" customHeight="1" spans="1:22">
      <c r="A4" s="16"/>
      <c r="B4" s="16"/>
      <c r="C4" s="18"/>
      <c r="D4" s="16"/>
      <c r="E4" s="16"/>
      <c r="F4" s="19" t="s">
        <v>45</v>
      </c>
      <c r="G4" s="19">
        <v>2024</v>
      </c>
      <c r="H4" s="19">
        <v>2025</v>
      </c>
      <c r="I4" s="19">
        <v>2026</v>
      </c>
      <c r="J4" s="19">
        <v>2027</v>
      </c>
      <c r="K4" s="19"/>
      <c r="L4" s="46"/>
      <c r="M4" s="46"/>
      <c r="N4" s="46"/>
      <c r="O4" s="46"/>
      <c r="P4" s="46"/>
      <c r="Q4" s="46"/>
      <c r="R4" s="46"/>
      <c r="S4" s="46"/>
      <c r="T4" s="46"/>
      <c r="U4" s="46"/>
      <c r="V4" s="46"/>
    </row>
    <row r="5" ht="15.75" spans="1:22">
      <c r="A5" s="19">
        <v>1</v>
      </c>
      <c r="B5" s="19">
        <v>2</v>
      </c>
      <c r="C5" s="19"/>
      <c r="D5" s="19">
        <v>4</v>
      </c>
      <c r="E5" s="19">
        <v>5</v>
      </c>
      <c r="F5" s="19">
        <v>6</v>
      </c>
      <c r="G5" s="19">
        <v>7</v>
      </c>
      <c r="H5" s="19">
        <v>8</v>
      </c>
      <c r="I5" s="19">
        <v>9</v>
      </c>
      <c r="J5" s="19">
        <v>9</v>
      </c>
      <c r="K5" s="19">
        <v>11</v>
      </c>
      <c r="L5" s="46"/>
      <c r="M5" s="46"/>
      <c r="N5" s="46"/>
      <c r="O5" s="47"/>
      <c r="P5" s="46"/>
      <c r="Q5" s="46"/>
      <c r="R5" s="46"/>
      <c r="S5" s="46"/>
      <c r="T5" s="46"/>
      <c r="U5" s="46"/>
      <c r="V5" s="46"/>
    </row>
    <row r="6" ht="24.95" customHeight="1" spans="1:22">
      <c r="A6" s="19" t="s">
        <v>46</v>
      </c>
      <c r="B6" s="19"/>
      <c r="C6" s="19"/>
      <c r="D6" s="19"/>
      <c r="E6" s="19"/>
      <c r="F6" s="19"/>
      <c r="G6" s="19"/>
      <c r="H6" s="19"/>
      <c r="I6" s="19"/>
      <c r="J6" s="19"/>
      <c r="K6" s="19"/>
      <c r="L6" s="46"/>
      <c r="M6" s="46"/>
      <c r="N6" s="46"/>
      <c r="O6" s="46"/>
      <c r="P6" s="46"/>
      <c r="Q6" s="46"/>
      <c r="R6" s="46"/>
      <c r="S6" s="46"/>
      <c r="T6" s="46"/>
      <c r="U6" s="46"/>
      <c r="V6" s="46"/>
    </row>
    <row r="7" ht="129" customHeight="1" spans="1:22">
      <c r="A7" s="20" t="s">
        <v>47</v>
      </c>
      <c r="B7" s="21" t="s">
        <v>48</v>
      </c>
      <c r="C7" s="21" t="s">
        <v>49</v>
      </c>
      <c r="D7" s="22" t="s">
        <v>50</v>
      </c>
      <c r="E7" s="22" t="s">
        <v>51</v>
      </c>
      <c r="F7" s="23">
        <f>SUM(G7:J7)</f>
        <v>0</v>
      </c>
      <c r="G7" s="23">
        <v>0</v>
      </c>
      <c r="H7" s="23">
        <v>0</v>
      </c>
      <c r="I7" s="23">
        <v>0</v>
      </c>
      <c r="J7" s="23">
        <v>0</v>
      </c>
      <c r="K7" s="20" t="s">
        <v>52</v>
      </c>
      <c r="L7" s="46"/>
      <c r="M7" s="46"/>
      <c r="N7" s="46"/>
      <c r="O7" s="46"/>
      <c r="P7" s="46"/>
      <c r="Q7" s="46"/>
      <c r="R7" s="46"/>
      <c r="S7" s="46"/>
      <c r="T7" s="46"/>
      <c r="U7" s="46"/>
      <c r="V7" s="46"/>
    </row>
    <row r="8" ht="156" customHeight="1" spans="1:22">
      <c r="A8" s="20" t="s">
        <v>53</v>
      </c>
      <c r="B8" s="22" t="s">
        <v>48</v>
      </c>
      <c r="C8" s="22" t="s">
        <v>49</v>
      </c>
      <c r="D8" s="22" t="s">
        <v>50</v>
      </c>
      <c r="E8" s="22" t="s">
        <v>51</v>
      </c>
      <c r="F8" s="23">
        <v>0</v>
      </c>
      <c r="G8" s="23">
        <v>0</v>
      </c>
      <c r="H8" s="23">
        <v>0</v>
      </c>
      <c r="I8" s="23">
        <v>0</v>
      </c>
      <c r="J8" s="23">
        <v>0</v>
      </c>
      <c r="K8" s="20" t="s">
        <v>54</v>
      </c>
      <c r="L8" s="46"/>
      <c r="M8" s="46"/>
      <c r="N8" s="46"/>
      <c r="O8" s="46"/>
      <c r="P8" s="46"/>
      <c r="Q8" s="46"/>
      <c r="R8" s="46"/>
      <c r="S8" s="46"/>
      <c r="T8" s="46"/>
      <c r="U8" s="46"/>
      <c r="V8" s="46"/>
    </row>
    <row r="9" ht="171" customHeight="1" spans="1:22">
      <c r="A9" s="20" t="s">
        <v>55</v>
      </c>
      <c r="B9" s="22" t="s">
        <v>48</v>
      </c>
      <c r="C9" s="22" t="s">
        <v>49</v>
      </c>
      <c r="D9" s="22" t="s">
        <v>50</v>
      </c>
      <c r="E9" s="22" t="s">
        <v>51</v>
      </c>
      <c r="F9" s="23">
        <v>0</v>
      </c>
      <c r="G9" s="23">
        <v>0</v>
      </c>
      <c r="H9" s="23">
        <v>0</v>
      </c>
      <c r="I9" s="23">
        <v>0</v>
      </c>
      <c r="J9" s="23">
        <v>0</v>
      </c>
      <c r="K9" s="20" t="s">
        <v>56</v>
      </c>
      <c r="L9" s="46"/>
      <c r="M9" s="46"/>
      <c r="N9" s="46"/>
      <c r="O9" s="46"/>
      <c r="P9" s="46"/>
      <c r="Q9" s="46"/>
      <c r="R9" s="46"/>
      <c r="S9" s="46"/>
      <c r="T9" s="46"/>
      <c r="U9" s="46"/>
      <c r="V9" s="46"/>
    </row>
    <row r="10" ht="127.5" customHeight="1" spans="1:22">
      <c r="A10" s="20" t="s">
        <v>57</v>
      </c>
      <c r="B10" s="22" t="s">
        <v>48</v>
      </c>
      <c r="C10" s="22" t="s">
        <v>49</v>
      </c>
      <c r="D10" s="22" t="s">
        <v>50</v>
      </c>
      <c r="E10" s="22" t="s">
        <v>51</v>
      </c>
      <c r="F10" s="24">
        <f>SUM(G10:J10)</f>
        <v>499345</v>
      </c>
      <c r="G10" s="24">
        <v>334600</v>
      </c>
      <c r="H10" s="25">
        <v>164745</v>
      </c>
      <c r="I10" s="23">
        <v>0</v>
      </c>
      <c r="J10" s="23">
        <v>0</v>
      </c>
      <c r="K10" s="48" t="s">
        <v>58</v>
      </c>
      <c r="L10" s="46"/>
      <c r="M10" s="41"/>
      <c r="N10" s="46"/>
      <c r="O10" s="46"/>
      <c r="P10" s="46"/>
      <c r="Q10" s="46"/>
      <c r="R10" s="46"/>
      <c r="S10" s="46"/>
      <c r="T10" s="46"/>
      <c r="U10" s="46"/>
      <c r="V10" s="46"/>
    </row>
    <row r="11" ht="126.75" customHeight="1" spans="1:22">
      <c r="A11" s="20" t="s">
        <v>59</v>
      </c>
      <c r="B11" s="22" t="s">
        <v>48</v>
      </c>
      <c r="C11" s="22" t="s">
        <v>49</v>
      </c>
      <c r="D11" s="22" t="s">
        <v>50</v>
      </c>
      <c r="E11" s="22" t="s">
        <v>51</v>
      </c>
      <c r="F11" s="23">
        <v>0</v>
      </c>
      <c r="G11" s="23">
        <v>0</v>
      </c>
      <c r="H11" s="23">
        <v>0</v>
      </c>
      <c r="I11" s="23">
        <v>0</v>
      </c>
      <c r="J11" s="23">
        <v>0</v>
      </c>
      <c r="K11" s="48" t="s">
        <v>60</v>
      </c>
      <c r="L11" s="46"/>
      <c r="M11" s="46"/>
      <c r="N11" s="46"/>
      <c r="O11" s="46"/>
      <c r="P11" s="46"/>
      <c r="Q11" s="46"/>
      <c r="R11" s="46"/>
      <c r="S11" s="46"/>
      <c r="T11" s="46"/>
      <c r="U11" s="46"/>
      <c r="V11" s="46"/>
    </row>
    <row r="12" ht="160.5" customHeight="1" spans="1:22">
      <c r="A12" s="20" t="s">
        <v>61</v>
      </c>
      <c r="B12" s="22" t="s">
        <v>48</v>
      </c>
      <c r="C12" s="22" t="s">
        <v>49</v>
      </c>
      <c r="D12" s="22" t="s">
        <v>50</v>
      </c>
      <c r="E12" s="22" t="s">
        <v>51</v>
      </c>
      <c r="F12" s="23">
        <f>SUM(G12:J12)</f>
        <v>5124822.88</v>
      </c>
      <c r="G12" s="22">
        <v>1029182.88</v>
      </c>
      <c r="H12" s="22">
        <v>1378040</v>
      </c>
      <c r="I12" s="22">
        <v>1358800</v>
      </c>
      <c r="J12" s="22">
        <v>1358800</v>
      </c>
      <c r="K12" s="48" t="s">
        <v>62</v>
      </c>
      <c r="L12" s="46"/>
      <c r="M12" s="41"/>
      <c r="N12" s="46"/>
      <c r="O12" s="46"/>
      <c r="P12" s="46"/>
      <c r="Q12" s="46"/>
      <c r="R12" s="46"/>
      <c r="S12" s="46"/>
      <c r="T12" s="46"/>
      <c r="U12" s="46"/>
      <c r="V12" s="46"/>
    </row>
    <row r="13" ht="81.75" customHeight="1" spans="1:21">
      <c r="A13" s="20" t="s">
        <v>63</v>
      </c>
      <c r="B13" s="22" t="s">
        <v>48</v>
      </c>
      <c r="C13" s="22" t="s">
        <v>49</v>
      </c>
      <c r="D13" s="22" t="s">
        <v>50</v>
      </c>
      <c r="E13" s="22" t="s">
        <v>51</v>
      </c>
      <c r="F13" s="23">
        <f>SUM(G13:J13)</f>
        <v>1825220.54</v>
      </c>
      <c r="G13" s="24">
        <v>521000</v>
      </c>
      <c r="H13" s="23">
        <v>704220.54</v>
      </c>
      <c r="I13" s="23">
        <v>300000</v>
      </c>
      <c r="J13" s="23">
        <v>300000</v>
      </c>
      <c r="K13" s="20" t="s">
        <v>64</v>
      </c>
      <c r="L13" s="46"/>
      <c r="M13" s="46"/>
      <c r="N13" s="46"/>
      <c r="O13" s="46"/>
      <c r="P13" s="46"/>
      <c r="Q13" s="46"/>
      <c r="R13" s="46"/>
      <c r="S13" s="46"/>
      <c r="T13" s="46"/>
      <c r="U13" s="46"/>
    </row>
    <row r="14" ht="135" customHeight="1" spans="1:21">
      <c r="A14" s="26" t="s">
        <v>65</v>
      </c>
      <c r="B14" s="26" t="s">
        <v>48</v>
      </c>
      <c r="C14" s="26" t="s">
        <v>49</v>
      </c>
      <c r="D14" s="27" t="s">
        <v>50</v>
      </c>
      <c r="E14" s="22" t="s">
        <v>45</v>
      </c>
      <c r="F14" s="23">
        <f>SUM(G14:J14)</f>
        <v>157262.09</v>
      </c>
      <c r="G14" s="24">
        <v>119900</v>
      </c>
      <c r="H14" s="23">
        <v>27362.09</v>
      </c>
      <c r="I14" s="23">
        <v>5000</v>
      </c>
      <c r="J14" s="23">
        <v>5000</v>
      </c>
      <c r="K14" s="49" t="s">
        <v>66</v>
      </c>
      <c r="L14" s="46"/>
      <c r="M14" s="46"/>
      <c r="N14" s="46"/>
      <c r="O14" s="46"/>
      <c r="P14" s="46"/>
      <c r="Q14" s="46"/>
      <c r="R14" s="46"/>
      <c r="S14" s="46"/>
      <c r="T14" s="46"/>
      <c r="U14" s="46"/>
    </row>
    <row r="15" ht="57.75" customHeight="1" spans="1:21">
      <c r="A15" s="28"/>
      <c r="B15" s="28"/>
      <c r="C15" s="28"/>
      <c r="D15" s="29"/>
      <c r="E15" s="22" t="s">
        <v>67</v>
      </c>
      <c r="F15" s="23">
        <f>SUM(G15:J15)</f>
        <v>18154.1</v>
      </c>
      <c r="G15" s="24">
        <v>16786</v>
      </c>
      <c r="H15" s="23">
        <v>1368.1</v>
      </c>
      <c r="I15" s="23">
        <v>0</v>
      </c>
      <c r="J15" s="23">
        <v>0</v>
      </c>
      <c r="K15" s="50"/>
      <c r="L15" s="46"/>
      <c r="M15" s="46"/>
      <c r="N15" s="46"/>
      <c r="O15" s="46"/>
      <c r="P15" s="46"/>
      <c r="Q15" s="46"/>
      <c r="R15" s="46"/>
      <c r="S15" s="46"/>
      <c r="T15" s="46"/>
      <c r="U15" s="46"/>
    </row>
    <row r="16" ht="37.5" customHeight="1" spans="1:21">
      <c r="A16" s="30"/>
      <c r="B16" s="30"/>
      <c r="C16" s="30"/>
      <c r="D16" s="31"/>
      <c r="E16" s="22" t="s">
        <v>68</v>
      </c>
      <c r="F16" s="23">
        <f t="shared" ref="F16" si="0">SUM(G16:I16)</f>
        <v>129107.99</v>
      </c>
      <c r="G16" s="24">
        <v>103114</v>
      </c>
      <c r="H16" s="23">
        <v>25993.99</v>
      </c>
      <c r="I16" s="23">
        <v>0</v>
      </c>
      <c r="J16" s="23">
        <v>0</v>
      </c>
      <c r="K16" s="51"/>
      <c r="L16" s="46"/>
      <c r="M16" s="46"/>
      <c r="N16" s="46"/>
      <c r="O16" s="46"/>
      <c r="P16" s="46"/>
      <c r="Q16" s="46"/>
      <c r="R16" s="46"/>
      <c r="S16" s="46"/>
      <c r="T16" s="46"/>
      <c r="U16" s="46"/>
    </row>
    <row r="17" ht="157.5" customHeight="1" spans="1:21">
      <c r="A17" s="32" t="s">
        <v>69</v>
      </c>
      <c r="B17" s="21" t="s">
        <v>48</v>
      </c>
      <c r="C17" s="21" t="s">
        <v>49</v>
      </c>
      <c r="D17" s="22" t="s">
        <v>50</v>
      </c>
      <c r="E17" s="21" t="s">
        <v>70</v>
      </c>
      <c r="F17" s="24">
        <f>SUM(G17:J17)</f>
        <v>500000</v>
      </c>
      <c r="G17" s="24">
        <v>500000</v>
      </c>
      <c r="H17" s="24">
        <v>0</v>
      </c>
      <c r="I17" s="24">
        <v>0</v>
      </c>
      <c r="J17" s="24">
        <v>0</v>
      </c>
      <c r="K17" s="52" t="s">
        <v>71</v>
      </c>
      <c r="L17" s="46"/>
      <c r="M17" s="46"/>
      <c r="N17" s="46"/>
      <c r="O17" s="46"/>
      <c r="P17" s="46"/>
      <c r="Q17" s="46"/>
      <c r="R17" s="46"/>
      <c r="S17" s="46"/>
      <c r="T17" s="46"/>
      <c r="U17" s="46"/>
    </row>
    <row r="18" ht="103.5" customHeight="1" spans="1:21">
      <c r="A18" s="32" t="s">
        <v>72</v>
      </c>
      <c r="B18" s="21" t="s">
        <v>48</v>
      </c>
      <c r="C18" s="21" t="s">
        <v>49</v>
      </c>
      <c r="D18" s="22" t="s">
        <v>50</v>
      </c>
      <c r="E18" s="21" t="s">
        <v>51</v>
      </c>
      <c r="F18" s="24">
        <f>SUM(G18:J18)</f>
        <v>13000</v>
      </c>
      <c r="G18" s="24">
        <v>0</v>
      </c>
      <c r="H18" s="24">
        <v>13000</v>
      </c>
      <c r="I18" s="24">
        <v>0</v>
      </c>
      <c r="J18" s="24">
        <v>0</v>
      </c>
      <c r="K18" s="52" t="s">
        <v>73</v>
      </c>
      <c r="L18" s="46"/>
      <c r="M18" s="46"/>
      <c r="N18" s="46"/>
      <c r="O18" s="46"/>
      <c r="P18" s="46"/>
      <c r="Q18" s="46"/>
      <c r="R18" s="46"/>
      <c r="S18" s="46"/>
      <c r="T18" s="46"/>
      <c r="U18" s="46"/>
    </row>
    <row r="19" ht="20.25" customHeight="1" spans="1:21">
      <c r="A19" s="33" t="s">
        <v>74</v>
      </c>
      <c r="B19" s="34"/>
      <c r="C19" s="34"/>
      <c r="D19" s="34"/>
      <c r="E19" s="34"/>
      <c r="F19" s="34"/>
      <c r="G19" s="34"/>
      <c r="H19" s="34"/>
      <c r="I19" s="34"/>
      <c r="J19" s="34"/>
      <c r="K19" s="53"/>
      <c r="L19" s="46"/>
      <c r="M19" s="46"/>
      <c r="N19" s="46"/>
      <c r="O19" s="46"/>
      <c r="P19" s="46"/>
      <c r="Q19" s="46"/>
      <c r="R19" s="46"/>
      <c r="S19" s="46"/>
      <c r="T19" s="46"/>
      <c r="U19" s="46"/>
    </row>
    <row r="20" ht="79.5" customHeight="1" spans="1:21">
      <c r="A20" s="32" t="s">
        <v>75</v>
      </c>
      <c r="B20" s="21" t="s">
        <v>48</v>
      </c>
      <c r="C20" s="21" t="s">
        <v>49</v>
      </c>
      <c r="D20" s="22" t="s">
        <v>50</v>
      </c>
      <c r="E20" s="21" t="s">
        <v>51</v>
      </c>
      <c r="F20" s="24">
        <v>0</v>
      </c>
      <c r="G20" s="24">
        <v>0</v>
      </c>
      <c r="H20" s="24">
        <v>0</v>
      </c>
      <c r="I20" s="24">
        <v>0</v>
      </c>
      <c r="J20" s="24">
        <v>0</v>
      </c>
      <c r="K20" s="52" t="s">
        <v>76</v>
      </c>
      <c r="L20" s="46"/>
      <c r="M20" s="46"/>
      <c r="N20" s="46"/>
      <c r="O20" s="46"/>
      <c r="P20" s="46"/>
      <c r="Q20" s="46"/>
      <c r="R20" s="46"/>
      <c r="S20" s="46"/>
      <c r="T20" s="46"/>
      <c r="U20" s="46"/>
    </row>
    <row r="21" ht="102" customHeight="1" spans="1:21">
      <c r="A21" s="20" t="s">
        <v>77</v>
      </c>
      <c r="B21" s="22" t="s">
        <v>48</v>
      </c>
      <c r="C21" s="22" t="s">
        <v>49</v>
      </c>
      <c r="D21" s="22" t="s">
        <v>50</v>
      </c>
      <c r="E21" s="22" t="s">
        <v>51</v>
      </c>
      <c r="F21" s="23">
        <v>0</v>
      </c>
      <c r="G21" s="23">
        <v>0</v>
      </c>
      <c r="H21" s="23">
        <v>0</v>
      </c>
      <c r="I21" s="23">
        <v>0</v>
      </c>
      <c r="J21" s="23">
        <v>0</v>
      </c>
      <c r="K21" s="48" t="s">
        <v>78</v>
      </c>
      <c r="L21" s="46"/>
      <c r="M21" s="41"/>
      <c r="N21" s="54"/>
      <c r="O21" s="46"/>
      <c r="P21" s="46"/>
      <c r="Q21" s="46"/>
      <c r="R21" s="46"/>
      <c r="S21" s="46"/>
      <c r="T21" s="46"/>
      <c r="U21" s="46"/>
    </row>
    <row r="22" ht="119.25" customHeight="1" spans="1:13">
      <c r="A22" s="20" t="s">
        <v>79</v>
      </c>
      <c r="B22" s="22" t="s">
        <v>48</v>
      </c>
      <c r="C22" s="22" t="s">
        <v>49</v>
      </c>
      <c r="D22" s="22" t="s">
        <v>50</v>
      </c>
      <c r="E22" s="22" t="s">
        <v>51</v>
      </c>
      <c r="F22" s="22">
        <f>SUM(G22:J22)</f>
        <v>3363885.64</v>
      </c>
      <c r="G22" s="24">
        <v>1071497.34</v>
      </c>
      <c r="H22" s="23">
        <v>1792388.3</v>
      </c>
      <c r="I22" s="23">
        <v>250000</v>
      </c>
      <c r="J22" s="23">
        <v>250000</v>
      </c>
      <c r="K22" s="48" t="s">
        <v>80</v>
      </c>
      <c r="M22" s="43"/>
    </row>
    <row r="23" ht="18" customHeight="1" spans="1:11">
      <c r="A23" s="33" t="s">
        <v>81</v>
      </c>
      <c r="B23" s="34"/>
      <c r="C23" s="34"/>
      <c r="D23" s="34"/>
      <c r="E23" s="34"/>
      <c r="F23" s="34"/>
      <c r="G23" s="34"/>
      <c r="H23" s="34"/>
      <c r="I23" s="34"/>
      <c r="J23" s="34"/>
      <c r="K23" s="53"/>
    </row>
    <row r="24" ht="163.5" customHeight="1" spans="1:11">
      <c r="A24" s="35" t="s">
        <v>82</v>
      </c>
      <c r="B24" s="36" t="s">
        <v>48</v>
      </c>
      <c r="C24" s="36" t="s">
        <v>49</v>
      </c>
      <c r="D24" s="22" t="s">
        <v>50</v>
      </c>
      <c r="E24" s="36" t="s">
        <v>51</v>
      </c>
      <c r="F24" s="37">
        <f>SUM(G24:I24)</f>
        <v>0</v>
      </c>
      <c r="G24" s="37">
        <v>0</v>
      </c>
      <c r="H24" s="37">
        <v>0</v>
      </c>
      <c r="I24" s="37">
        <v>0</v>
      </c>
      <c r="J24" s="37">
        <v>0</v>
      </c>
      <c r="K24" s="48" t="s">
        <v>83</v>
      </c>
    </row>
    <row r="25" ht="165.75" customHeight="1" spans="1:13">
      <c r="A25" s="20" t="s">
        <v>84</v>
      </c>
      <c r="B25" s="22" t="s">
        <v>48</v>
      </c>
      <c r="C25" s="22" t="s">
        <v>49</v>
      </c>
      <c r="D25" s="22" t="s">
        <v>50</v>
      </c>
      <c r="E25" s="22" t="s">
        <v>51</v>
      </c>
      <c r="F25" s="23">
        <f>SUM(G25:J25)</f>
        <v>235070.5</v>
      </c>
      <c r="G25" s="24">
        <v>85070.5</v>
      </c>
      <c r="H25" s="23">
        <v>50000</v>
      </c>
      <c r="I25" s="23">
        <v>50000</v>
      </c>
      <c r="J25" s="23">
        <v>50000</v>
      </c>
      <c r="K25" s="48" t="s">
        <v>85</v>
      </c>
      <c r="M25" s="43"/>
    </row>
    <row r="26" ht="19.5" customHeight="1" spans="1:11">
      <c r="A26" s="33" t="s">
        <v>86</v>
      </c>
      <c r="B26" s="34"/>
      <c r="C26" s="34"/>
      <c r="D26" s="34"/>
      <c r="E26" s="34"/>
      <c r="F26" s="34"/>
      <c r="G26" s="34"/>
      <c r="H26" s="34"/>
      <c r="I26" s="34"/>
      <c r="J26" s="34"/>
      <c r="K26" s="53"/>
    </row>
    <row r="27" ht="154.5" customHeight="1" spans="1:11">
      <c r="A27" s="20" t="s">
        <v>87</v>
      </c>
      <c r="B27" s="22" t="s">
        <v>48</v>
      </c>
      <c r="C27" s="22" t="s">
        <v>49</v>
      </c>
      <c r="D27" s="22" t="s">
        <v>50</v>
      </c>
      <c r="E27" s="22" t="s">
        <v>51</v>
      </c>
      <c r="F27" s="23">
        <f>SUM(G27:I27)</f>
        <v>0</v>
      </c>
      <c r="G27" s="23">
        <v>0</v>
      </c>
      <c r="H27" s="23">
        <v>0</v>
      </c>
      <c r="I27" s="23">
        <v>0</v>
      </c>
      <c r="J27" s="23">
        <v>0</v>
      </c>
      <c r="K27" s="20" t="s">
        <v>88</v>
      </c>
    </row>
    <row r="28" ht="23.25" customHeight="1" spans="1:11">
      <c r="A28" s="38" t="s">
        <v>89</v>
      </c>
      <c r="B28" s="39"/>
      <c r="C28" s="39"/>
      <c r="D28" s="39"/>
      <c r="E28" s="39"/>
      <c r="F28" s="39"/>
      <c r="G28" s="39"/>
      <c r="H28" s="39"/>
      <c r="I28" s="39"/>
      <c r="J28" s="39"/>
      <c r="K28" s="55"/>
    </row>
    <row r="29" ht="132.75" customHeight="1" spans="1:14">
      <c r="A29" s="20" t="s">
        <v>90</v>
      </c>
      <c r="B29" s="22" t="s">
        <v>48</v>
      </c>
      <c r="C29" s="22" t="s">
        <v>49</v>
      </c>
      <c r="D29" s="22" t="s">
        <v>50</v>
      </c>
      <c r="E29" s="22" t="s">
        <v>51</v>
      </c>
      <c r="F29" s="23">
        <f>SUM(G29:J29)</f>
        <v>26400</v>
      </c>
      <c r="G29" s="23">
        <v>13200</v>
      </c>
      <c r="H29" s="23">
        <v>13200</v>
      </c>
      <c r="I29" s="23">
        <v>0</v>
      </c>
      <c r="J29" s="23">
        <v>0</v>
      </c>
      <c r="K29" s="48" t="s">
        <v>91</v>
      </c>
      <c r="N29" s="56"/>
    </row>
    <row r="30" ht="21" customHeight="1" spans="1:11">
      <c r="A30" s="35" t="s">
        <v>92</v>
      </c>
      <c r="B30" s="37"/>
      <c r="C30" s="37"/>
      <c r="D30" s="40"/>
      <c r="E30" s="40"/>
      <c r="F30" s="37">
        <f>F29+F25+F22+F18+F17+F14+F13+F12+F10</f>
        <v>11745006.65</v>
      </c>
      <c r="G30" s="37">
        <f>SUM(G29+G27+G25+G24+G22+G21+G20+G13+G12+G11+G10+G9+G8+G7+G17+G14)</f>
        <v>3674450.72</v>
      </c>
      <c r="H30" s="37">
        <f>H29+H25+H22+H18+H16+H15+H13+H12+H10</f>
        <v>4142955.93</v>
      </c>
      <c r="I30" s="37">
        <f>SUM(I29+I27+I25+I24+I22+I21+I20+I13+I12+I11+I10+I9+I8+I7+I14)</f>
        <v>1963800</v>
      </c>
      <c r="J30" s="37">
        <f>SUM(J29+J27+J25+J24+J22+J21+J20+J13+J12+J11+J10+J9+J8+J7+J14)</f>
        <v>1963800</v>
      </c>
      <c r="K30" s="40"/>
    </row>
    <row r="31" spans="1:11">
      <c r="A31" s="41"/>
      <c r="B31" s="42"/>
      <c r="C31" s="42"/>
      <c r="D31" s="41"/>
      <c r="E31" s="41"/>
      <c r="F31" s="41"/>
      <c r="G31" s="41"/>
      <c r="H31" s="41"/>
      <c r="I31" s="41"/>
      <c r="J31" s="41"/>
      <c r="K31" s="41"/>
    </row>
    <row r="32" spans="1:13">
      <c r="A32" s="41"/>
      <c r="B32" s="42"/>
      <c r="C32" s="42"/>
      <c r="D32" s="41"/>
      <c r="E32" s="41"/>
      <c r="F32" s="41"/>
      <c r="G32" s="41"/>
      <c r="H32" s="41"/>
      <c r="I32" s="41"/>
      <c r="J32" s="41"/>
      <c r="K32" s="41"/>
      <c r="M32" s="43"/>
    </row>
    <row r="33" spans="1:11">
      <c r="A33" s="41"/>
      <c r="B33" s="42"/>
      <c r="C33" s="42"/>
      <c r="D33" s="41"/>
      <c r="E33" s="41"/>
      <c r="F33" s="41"/>
      <c r="G33" s="41"/>
      <c r="H33" s="41"/>
      <c r="I33" s="41"/>
      <c r="J33" s="41"/>
      <c r="K33" s="41"/>
    </row>
    <row r="34" spans="1:11">
      <c r="A34" s="41"/>
      <c r="B34" s="42"/>
      <c r="C34" s="42"/>
      <c r="D34" s="41"/>
      <c r="E34" s="41"/>
      <c r="F34" s="41"/>
      <c r="G34" s="41"/>
      <c r="H34" s="41"/>
      <c r="I34" s="41"/>
      <c r="J34" s="41"/>
      <c r="K34" s="41"/>
    </row>
    <row r="35" spans="1:11">
      <c r="A35" s="41"/>
      <c r="B35" s="42"/>
      <c r="C35" s="42"/>
      <c r="D35" s="41"/>
      <c r="E35" s="41"/>
      <c r="F35" s="41"/>
      <c r="G35" s="41"/>
      <c r="H35" s="41"/>
      <c r="I35" s="41"/>
      <c r="J35" s="41"/>
      <c r="K35" s="41"/>
    </row>
    <row r="36" spans="1:11">
      <c r="A36" s="41"/>
      <c r="B36" s="42"/>
      <c r="C36" s="42"/>
      <c r="D36" s="41"/>
      <c r="E36" s="41"/>
      <c r="F36" s="41"/>
      <c r="G36" s="41"/>
      <c r="H36" s="41"/>
      <c r="I36" s="41"/>
      <c r="J36" s="41"/>
      <c r="K36" s="41"/>
    </row>
    <row r="37" spans="1:11">
      <c r="A37" s="41"/>
      <c r="B37" s="42"/>
      <c r="C37" s="42"/>
      <c r="D37" s="41"/>
      <c r="E37" s="41"/>
      <c r="F37" s="41"/>
      <c r="G37" s="41"/>
      <c r="H37" s="41"/>
      <c r="I37" s="41"/>
      <c r="J37" s="41"/>
      <c r="K37" s="41"/>
    </row>
    <row r="38" spans="1:11">
      <c r="A38" s="41"/>
      <c r="B38" s="42"/>
      <c r="C38" s="42"/>
      <c r="D38" s="41"/>
      <c r="E38" s="41"/>
      <c r="F38" s="41"/>
      <c r="G38" s="41"/>
      <c r="H38" s="41"/>
      <c r="I38" s="41"/>
      <c r="J38" s="41"/>
      <c r="K38" s="41"/>
    </row>
    <row r="39" spans="1:11">
      <c r="A39" s="41"/>
      <c r="B39" s="42"/>
      <c r="C39" s="42"/>
      <c r="D39" s="41"/>
      <c r="E39" s="41"/>
      <c r="F39" s="41"/>
      <c r="G39" s="41"/>
      <c r="H39" s="41"/>
      <c r="I39" s="41"/>
      <c r="J39" s="41"/>
      <c r="K39" s="41"/>
    </row>
    <row r="40" spans="1:11">
      <c r="A40" s="41"/>
      <c r="B40" s="42"/>
      <c r="C40" s="42"/>
      <c r="D40" s="41"/>
      <c r="E40" s="41"/>
      <c r="F40" s="41"/>
      <c r="G40" s="41"/>
      <c r="H40" s="41"/>
      <c r="I40" s="41"/>
      <c r="J40" s="41"/>
      <c r="K40" s="41"/>
    </row>
    <row r="41" spans="1:11">
      <c r="A41" s="41"/>
      <c r="B41" s="42"/>
      <c r="C41" s="42"/>
      <c r="D41" s="41"/>
      <c r="E41" s="41"/>
      <c r="F41" s="41"/>
      <c r="G41" s="41"/>
      <c r="H41" s="41"/>
      <c r="I41" s="41"/>
      <c r="J41" s="41"/>
      <c r="K41" s="41"/>
    </row>
    <row r="42" spans="1:11">
      <c r="A42" s="41"/>
      <c r="B42" s="42"/>
      <c r="C42" s="42"/>
      <c r="D42" s="41"/>
      <c r="E42" s="41"/>
      <c r="F42" s="41"/>
      <c r="G42" s="41"/>
      <c r="H42" s="41"/>
      <c r="I42" s="41"/>
      <c r="J42" s="41"/>
      <c r="K42" s="41"/>
    </row>
    <row r="43" spans="1:11">
      <c r="A43" s="41"/>
      <c r="B43" s="42"/>
      <c r="C43" s="42"/>
      <c r="D43" s="41"/>
      <c r="E43" s="41"/>
      <c r="F43" s="41"/>
      <c r="G43" s="41"/>
      <c r="H43" s="41"/>
      <c r="I43" s="41"/>
      <c r="J43" s="41"/>
      <c r="K43" s="41"/>
    </row>
    <row r="44" spans="1:11">
      <c r="A44" s="41"/>
      <c r="B44" s="42"/>
      <c r="C44" s="42"/>
      <c r="D44" s="41"/>
      <c r="E44" s="41"/>
      <c r="F44" s="41"/>
      <c r="G44" s="41"/>
      <c r="H44" s="41"/>
      <c r="I44" s="41"/>
      <c r="J44" s="41"/>
      <c r="K44" s="41"/>
    </row>
    <row r="45" spans="1:11">
      <c r="A45" s="41"/>
      <c r="B45" s="42"/>
      <c r="C45" s="42"/>
      <c r="D45" s="41"/>
      <c r="E45" s="41"/>
      <c r="F45" s="41"/>
      <c r="G45" s="41"/>
      <c r="H45" s="41"/>
      <c r="I45" s="41"/>
      <c r="J45" s="41"/>
      <c r="K45" s="41"/>
    </row>
    <row r="46" spans="1:11">
      <c r="A46" s="41"/>
      <c r="B46" s="42"/>
      <c r="C46" s="42"/>
      <c r="D46" s="41"/>
      <c r="E46" s="41"/>
      <c r="F46" s="41"/>
      <c r="G46" s="41"/>
      <c r="H46" s="41"/>
      <c r="I46" s="41"/>
      <c r="J46" s="41"/>
      <c r="K46" s="41"/>
    </row>
    <row r="47" spans="1:11">
      <c r="A47" s="43"/>
      <c r="B47" s="44"/>
      <c r="C47" s="44"/>
      <c r="D47" s="43"/>
      <c r="E47" s="43"/>
      <c r="F47" s="43"/>
      <c r="G47" s="41"/>
      <c r="H47" s="43"/>
      <c r="I47" s="43"/>
      <c r="J47" s="43"/>
      <c r="K47" s="43"/>
    </row>
    <row r="48" spans="1:11">
      <c r="A48" s="43"/>
      <c r="B48" s="44"/>
      <c r="C48" s="44"/>
      <c r="D48" s="43"/>
      <c r="E48" s="43"/>
      <c r="F48" s="43"/>
      <c r="G48" s="41"/>
      <c r="H48" s="43"/>
      <c r="I48" s="43"/>
      <c r="J48" s="43"/>
      <c r="K48" s="43"/>
    </row>
    <row r="49" spans="1:11">
      <c r="A49" s="43"/>
      <c r="B49" s="44"/>
      <c r="C49" s="44"/>
      <c r="D49" s="43"/>
      <c r="E49" s="43"/>
      <c r="F49" s="43"/>
      <c r="G49" s="41"/>
      <c r="H49" s="43"/>
      <c r="I49" s="43"/>
      <c r="J49" s="43"/>
      <c r="K49" s="43"/>
    </row>
    <row r="50" spans="1:11">
      <c r="A50" s="43"/>
      <c r="B50" s="44"/>
      <c r="C50" s="44"/>
      <c r="D50" s="43"/>
      <c r="E50" s="43"/>
      <c r="F50" s="43"/>
      <c r="G50" s="41"/>
      <c r="H50" s="43"/>
      <c r="I50" s="43"/>
      <c r="J50" s="43"/>
      <c r="K50" s="43"/>
    </row>
    <row r="51" spans="1:11">
      <c r="A51" s="43"/>
      <c r="B51" s="44"/>
      <c r="C51" s="44"/>
      <c r="D51" s="43"/>
      <c r="E51" s="43"/>
      <c r="F51" s="43"/>
      <c r="G51" s="41"/>
      <c r="H51" s="43"/>
      <c r="I51" s="43"/>
      <c r="J51" s="43"/>
      <c r="K51" s="43"/>
    </row>
    <row r="52" spans="1:11">
      <c r="A52" s="43"/>
      <c r="B52" s="44"/>
      <c r="C52" s="44"/>
      <c r="D52" s="43"/>
      <c r="E52" s="43"/>
      <c r="F52" s="43"/>
      <c r="G52" s="41"/>
      <c r="H52" s="43"/>
      <c r="I52" s="43"/>
      <c r="J52" s="43"/>
      <c r="K52" s="43"/>
    </row>
    <row r="53" spans="1:11">
      <c r="A53" s="43"/>
      <c r="B53" s="44"/>
      <c r="C53" s="44"/>
      <c r="D53" s="43"/>
      <c r="E53" s="43"/>
      <c r="F53" s="43"/>
      <c r="G53" s="43"/>
      <c r="H53" s="43"/>
      <c r="I53" s="43"/>
      <c r="J53" s="43"/>
      <c r="K53" s="43"/>
    </row>
    <row r="57" spans="7:7">
      <c r="G57" s="43"/>
    </row>
  </sheetData>
  <mergeCells count="17">
    <mergeCell ref="A2:K2"/>
    <mergeCell ref="F3:I3"/>
    <mergeCell ref="A6:K6"/>
    <mergeCell ref="A19:K19"/>
    <mergeCell ref="A23:K23"/>
    <mergeCell ref="A26:K26"/>
    <mergeCell ref="A28:K28"/>
    <mergeCell ref="A3:A4"/>
    <mergeCell ref="A14:A16"/>
    <mergeCell ref="B3:B4"/>
    <mergeCell ref="B14:B16"/>
    <mergeCell ref="C3:C4"/>
    <mergeCell ref="C14:C16"/>
    <mergeCell ref="D3:D4"/>
    <mergeCell ref="D14:D16"/>
    <mergeCell ref="E3:E4"/>
    <mergeCell ref="K14:K16"/>
  </mergeCells>
  <pageMargins left="0.25" right="0.25" top="0.75" bottom="0.75" header="0.3" footer="0.3"/>
  <pageSetup paperSize="9" scale="65" fitToHeight="0" orientation="landscape"/>
  <headerFooter/>
  <rowBreaks count="1" manualBreakCount="1">
    <brk id="23" max="10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F16"/>
  <sheetViews>
    <sheetView tabSelected="1" view="pageBreakPreview" zoomScale="60" zoomScaleNormal="100" workbookViewId="0">
      <selection activeCell="B7" sqref="B7:B8"/>
    </sheetView>
  </sheetViews>
  <sheetFormatPr defaultColWidth="9" defaultRowHeight="15" outlineLevelCol="5"/>
  <cols>
    <col min="1" max="1" width="30.4285714285714" customWidth="1"/>
    <col min="2" max="2" width="19.7142857142857" customWidth="1"/>
    <col min="3" max="3" width="19.4285714285714" customWidth="1"/>
    <col min="4" max="4" width="22.4285714285714" customWidth="1"/>
    <col min="5" max="6" width="28.8571428571429" customWidth="1"/>
  </cols>
  <sheetData>
    <row r="1" ht="114" customHeight="1" spans="1:6">
      <c r="A1" s="1"/>
      <c r="B1" s="1"/>
      <c r="C1" s="1"/>
      <c r="D1" s="1"/>
      <c r="E1" s="2"/>
      <c r="F1" s="2" t="s">
        <v>93</v>
      </c>
    </row>
    <row r="2" ht="84" customHeight="1" spans="1:6">
      <c r="A2" s="3" t="s">
        <v>94</v>
      </c>
      <c r="B2" s="3"/>
      <c r="C2" s="3"/>
      <c r="D2" s="3"/>
      <c r="E2" s="3"/>
      <c r="F2" s="3"/>
    </row>
    <row r="3" ht="16.5" spans="1:6">
      <c r="A3" s="4" t="s">
        <v>95</v>
      </c>
      <c r="B3" s="4" t="s">
        <v>96</v>
      </c>
      <c r="C3" s="5" t="s">
        <v>97</v>
      </c>
      <c r="D3" s="5"/>
      <c r="E3" s="5"/>
      <c r="F3" s="5"/>
    </row>
    <row r="4" ht="16.5" spans="1:6">
      <c r="A4" s="4"/>
      <c r="B4" s="4"/>
      <c r="C4" s="5">
        <v>2024</v>
      </c>
      <c r="D4" s="5">
        <v>2025</v>
      </c>
      <c r="E4" s="5">
        <v>2026</v>
      </c>
      <c r="F4" s="5">
        <v>2027</v>
      </c>
    </row>
    <row r="5" ht="16.5" spans="1:6">
      <c r="A5" s="5">
        <v>1</v>
      </c>
      <c r="B5" s="5">
        <v>2</v>
      </c>
      <c r="C5" s="5">
        <v>3</v>
      </c>
      <c r="D5" s="5">
        <v>4</v>
      </c>
      <c r="E5" s="5">
        <v>5</v>
      </c>
      <c r="F5" s="5">
        <v>5</v>
      </c>
    </row>
    <row r="6" ht="35.25" customHeight="1" spans="1:6">
      <c r="A6" s="6" t="s">
        <v>98</v>
      </c>
      <c r="B6" s="7">
        <f>SUM(C6:F6)</f>
        <v>11745006.65</v>
      </c>
      <c r="C6" s="7">
        <f>'приложение №3'!G30</f>
        <v>3674450.72</v>
      </c>
      <c r="D6" s="7">
        <f>'приложение №3'!H30</f>
        <v>4142955.93</v>
      </c>
      <c r="E6" s="7">
        <f>E7</f>
        <v>1963800</v>
      </c>
      <c r="F6" s="7">
        <f>F7</f>
        <v>1963800</v>
      </c>
    </row>
    <row r="7" ht="18.75" customHeight="1" spans="1:6">
      <c r="A7" s="8" t="s">
        <v>51</v>
      </c>
      <c r="B7" s="7">
        <f>SUM(C7:F7)</f>
        <v>11089904.67</v>
      </c>
      <c r="C7" s="7">
        <f>C6-C8</f>
        <v>3045342.73</v>
      </c>
      <c r="D7" s="7">
        <f>D6-D8</f>
        <v>4116961.94</v>
      </c>
      <c r="E7" s="7">
        <f>'приложение №3'!I30</f>
        <v>1963800</v>
      </c>
      <c r="F7" s="7">
        <f>'приложение №3'!J30</f>
        <v>1963800</v>
      </c>
    </row>
    <row r="8" ht="15.75" customHeight="1" spans="1:6">
      <c r="A8" s="8" t="s">
        <v>70</v>
      </c>
      <c r="B8" s="7">
        <f>SUM(C8:F8)</f>
        <v>655101.98</v>
      </c>
      <c r="C8" s="7">
        <f>'приложение №3'!F17+'приложение №3'!F16</f>
        <v>629107.99</v>
      </c>
      <c r="D8" s="7">
        <v>25993.99</v>
      </c>
      <c r="E8" s="7">
        <v>0</v>
      </c>
      <c r="F8" s="7">
        <v>0</v>
      </c>
    </row>
    <row r="9" ht="16.5" spans="1:6">
      <c r="A9" s="8" t="s">
        <v>99</v>
      </c>
      <c r="B9" s="7">
        <f>SUM(C9:F9)</f>
        <v>0</v>
      </c>
      <c r="C9" s="7">
        <v>0</v>
      </c>
      <c r="D9" s="7">
        <v>0</v>
      </c>
      <c r="E9" s="7">
        <v>0</v>
      </c>
      <c r="F9" s="7">
        <v>0</v>
      </c>
    </row>
    <row r="10" ht="16.5" spans="1:6">
      <c r="A10" s="8" t="s">
        <v>100</v>
      </c>
      <c r="B10" s="7">
        <f>SUM(C10:F10)</f>
        <v>0</v>
      </c>
      <c r="C10" s="7">
        <v>0</v>
      </c>
      <c r="D10" s="7">
        <v>0</v>
      </c>
      <c r="E10" s="7">
        <v>0</v>
      </c>
      <c r="F10" s="7">
        <v>0</v>
      </c>
    </row>
    <row r="16" spans="3:3">
      <c r="C16" s="9"/>
    </row>
  </sheetData>
  <mergeCells count="4">
    <mergeCell ref="A2:F2"/>
    <mergeCell ref="C3:F3"/>
    <mergeCell ref="A3:A4"/>
    <mergeCell ref="B3:B4"/>
  </mergeCells>
  <pageMargins left="0.7" right="0.7" top="0.75" bottom="0.75" header="0.3" footer="0.3"/>
  <pageSetup paperSize="9" scale="87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приложение №1</vt:lpstr>
      <vt:lpstr>приложение №2</vt:lpstr>
      <vt:lpstr>приложение №3</vt:lpstr>
      <vt:lpstr>приложение №4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Koshelev</cp:lastModifiedBy>
  <dcterms:created xsi:type="dcterms:W3CDTF">2006-09-28T05:33:00Z</dcterms:created>
  <dcterms:modified xsi:type="dcterms:W3CDTF">2025-12-26T12:10:35Z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816C55E27CC5481AB4A09ED674256197_13</vt:lpwstr>
  </property>
  <property fmtid="{D5CDD505-2E9C-101B-9397-08002B2CF9AE}" pid="3" name="KSOProductBuildVer">
    <vt:lpwstr>1049-12.2.0.23196</vt:lpwstr>
  </property>
</Properties>
</file>